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4"/>
  </bookViews>
  <sheets>
    <sheet name="Ф1" sheetId="1" state="visible" r:id="rId1"/>
    <sheet name="Ф2" sheetId="2" state="visible" r:id="rId2"/>
    <sheet name="Ф3" sheetId="3" state="visible" r:id="rId3"/>
    <sheet name="Ф4" sheetId="4" state="visible" r:id="rId4"/>
    <sheet name="Ф5" sheetId="5" state="visible" r:id="rId5"/>
  </sheets>
  <definedNames>
    <definedName name="_xlnm.Print_Area" localSheetId="0">Ф1!$A$1:$M$17</definedName>
    <definedName name="Par174" localSheetId="1">Ф2!$B$1</definedName>
    <definedName name="Par177" localSheetId="1">Ф2!$C$1</definedName>
    <definedName name="Par181" localSheetId="1">Ф2!$D$1</definedName>
    <definedName name="Par186" localSheetId="1">Ф2!$E$4</definedName>
    <definedName name="Par187" localSheetId="1">Ф2!$F$4</definedName>
    <definedName name="Par188" localSheetId="1">Ф2!$G$4</definedName>
    <definedName name="Par189" localSheetId="1">Ф2!$H$4</definedName>
    <definedName name="Par190" localSheetId="1">Ф2!$I$4</definedName>
    <definedName name="Par191" localSheetId="1">Ф2!$J$4</definedName>
    <definedName name="Par192" localSheetId="1">Ф2!$K$4</definedName>
    <definedName name="Par194" localSheetId="1">Ф2!$L$4</definedName>
    <definedName name="Par195" localSheetId="1">Ф2!$M$4</definedName>
    <definedName name="Par197" localSheetId="1">Ф2!$A$7</definedName>
    <definedName name="_xlnm.Print_Area" localSheetId="1">Ф2!$A$1:$I$35</definedName>
    <definedName name="Par737" localSheetId="4">Ф5!$A$4</definedName>
    <definedName name="Par738" localSheetId="4">Ф5!$B$4</definedName>
    <definedName name="Par739" localSheetId="4">Ф5!$C$4</definedName>
    <definedName name="Par742" localSheetId="4">Ф5!$D$5</definedName>
    <definedName name="Par743" localSheetId="4">Ф5!$E$5</definedName>
    <definedName name="Par744" localSheetId="4">Ф5!$F$5</definedName>
    <definedName name="Par745" localSheetId="4">Ф5!$G$5</definedName>
    <definedName name="Par850" localSheetId="4">Ф5!#REF!</definedName>
  </definedNames>
  <calcPr/>
</workbook>
</file>

<file path=xl/sharedStrings.xml><?xml version="1.0" encoding="utf-8"?>
<sst xmlns="http://schemas.openxmlformats.org/spreadsheetml/2006/main" count="189" uniqueCount="189">
  <si>
    <t xml:space="preserve">Форма 1. Общие сведения о реализации муниципальной программы (годовая форма)</t>
  </si>
  <si>
    <t xml:space="preserve">№ п/п</t>
  </si>
  <si>
    <t xml:space="preserve">Наименование муниципальной программы, подпрограммы, основного мероприятия, мероприятия</t>
  </si>
  <si>
    <t xml:space="preserve">Ответственный исполнит ель, соисполнитель, участник</t>
  </si>
  <si>
    <t xml:space="preserve">Статус мероприятия</t>
  </si>
  <si>
    <t xml:space="preserve">Плановый срок реализации мероприятия</t>
  </si>
  <si>
    <t xml:space="preserve">Фактический срок реализации мероприятия</t>
  </si>
  <si>
    <t xml:space="preserve">Расходы на реализацию муниципальной программы</t>
  </si>
  <si>
    <t xml:space="preserve">дата начала</t>
  </si>
  <si>
    <t xml:space="preserve">дата окончания</t>
  </si>
  <si>
    <t xml:space="preserve">план, тыс. рублей</t>
  </si>
  <si>
    <t xml:space="preserve">кассовый план, тыс. рублей</t>
  </si>
  <si>
    <t xml:space="preserve">кассовый расход, тыс. рублей</t>
  </si>
  <si>
    <t xml:space="preserve"> % исполнения от плана</t>
  </si>
  <si>
    <t xml:space="preserve"> % исполнения от кассового плана</t>
  </si>
  <si>
    <t xml:space="preserve">Всего по муниципальной программе «Развитие и поддержка малого и среднего предпринимательства, улучшение условий и охраны труда в Ровеньском районе»</t>
  </si>
  <si>
    <t xml:space="preserve">Администрация Ровеньского района (отдел экономики, анализа и прогнозирования, отдел по труду, отдел земельных правоотношений, отдел имущественных правоотношений), управление капитального строительства, транспорта, ЖКХ и топливно-энергетического комплекса, управление культуры, туризма,молодежной политики и спорта</t>
  </si>
  <si>
    <t>X</t>
  </si>
  <si>
    <t>1.</t>
  </si>
  <si>
    <t xml:space="preserve">Подпрограмма 1 «Развитие и поддержка малого и среднего предпринимательства»</t>
  </si>
  <si>
    <t xml:space="preserve">Администрация Ровеньского района (отдел экономики, анализа и прогнозирования )</t>
  </si>
  <si>
    <t>1.1.</t>
  </si>
  <si>
    <t xml:space="preserve">Основное мероприятие 1.1 «Гранты"(на реализацию проектов МСП)</t>
  </si>
  <si>
    <t>реализуется</t>
  </si>
  <si>
    <t>31.12.2026</t>
  </si>
  <si>
    <t>30.09.2023</t>
  </si>
  <si>
    <t>1.2.</t>
  </si>
  <si>
    <t xml:space="preserve">Основное мероприятие 1.2. «Мероприятия» (проведение конкурсов, мастер-классов для начинающих и действующих СМСП)</t>
  </si>
  <si>
    <t>31.12.2023</t>
  </si>
  <si>
    <t>6,6</t>
  </si>
  <si>
    <t xml:space="preserve">Подпрограмма 2 «Улучшение условий и охраны труда»</t>
  </si>
  <si>
    <t xml:space="preserve">Администрация Ровеньского района (отдел по труду )</t>
  </si>
  <si>
    <t>2.1</t>
  </si>
  <si>
    <t xml:space="preserve">Основное мероприятие 2.1 «Осуществление полномочий в области охраны труда»</t>
  </si>
  <si>
    <t xml:space="preserve">Администрация Ровеньского района (отдел по труду)</t>
  </si>
  <si>
    <t xml:space="preserve">Подпрограмма 3 «Осуществление мероприятий в сфере земельных отношений и управления имуществом на территории Ровеньского района»</t>
  </si>
  <si>
    <t xml:space="preserve">Администрация Ровеньского района (отдел земельных правоотношений, отдел имущественных правоотношений), управление капитального строительства, транспорта, ЖКХ и топливно-энергетического комплекса, управление культуры, туризма,молодежной политики и спорта</t>
  </si>
  <si>
    <t>3.1</t>
  </si>
  <si>
    <t xml:space="preserve">Основное мероприятие 3.1 «Мероприятия в сфере земельных отношений»</t>
  </si>
  <si>
    <t xml:space="preserve">Администрация Ровеньского района (отдел земельных правоотношений )</t>
  </si>
  <si>
    <t>3.2</t>
  </si>
  <si>
    <t xml:space="preserve">Основное мероприятие 3.2 «Реализация политики в области приватизации и управления муниципальной собственностью»</t>
  </si>
  <si>
    <t xml:space="preserve">Администрация Ровеньского района ( отдел имущественных правоотношений), управление капитального строительства, транспорта, ЖКХ и топливно-энергетического комплекса, управление культуры, туризма,молодежной политики и спорта</t>
  </si>
  <si>
    <t>3.3</t>
  </si>
  <si>
    <t xml:space="preserve">Основное мероприятий 3.3 "Реализация мероприятий по утверждению генеральных планов, правил землепользования и застройки"</t>
  </si>
  <si>
    <t xml:space="preserve">Администрация Ровеньского района в  лице  отдела отдела архитектуры и градостроительства администрации Ровеньского района</t>
  </si>
  <si>
    <t>3.2.1.</t>
  </si>
  <si>
    <t xml:space="preserve">Мероприятие 3.2.1. «Реализация политики в области приватизации и управления муниципальной собственностью»</t>
  </si>
  <si>
    <t xml:space="preserve">Администрация Ровеньского района ( отдел имущественных правоотношений)</t>
  </si>
  <si>
    <t>3.2.2.</t>
  </si>
  <si>
    <t xml:space="preserve">Мероприятие 3.2.2. «Реализация политики в области приватизации и управления муниципальной собственностью»</t>
  </si>
  <si>
    <t xml:space="preserve">Управление капитального строительства, транспорта, ЖКХ и топливно-энергетического комплекса администрации Ровеньского района</t>
  </si>
  <si>
    <t>01.12.2022</t>
  </si>
  <si>
    <t>-</t>
  </si>
  <si>
    <t>3.2.3.</t>
  </si>
  <si>
    <t xml:space="preserve">Мероприятие 3.2.3. «Реализация политики в области приватизации и управления муниципальной собственностью»</t>
  </si>
  <si>
    <t xml:space="preserve">Управление культуры, туризма,молодежной политики и спорта администрации Ровеньского района</t>
  </si>
  <si>
    <t xml:space="preserve">Форма 2. Сведения о достижении значений целевых показателей
муниципальной программы (годовая форма)</t>
  </si>
  <si>
    <t xml:space="preserve">Наименование целевого показателя</t>
  </si>
  <si>
    <t xml:space="preserve">Вид целевого показателя</t>
  </si>
  <si>
    <t xml:space="preserve">Ед. изм.</t>
  </si>
  <si>
    <t xml:space="preserve">Значение целевого показателя</t>
  </si>
  <si>
    <t xml:space="preserve">Обоснование  фактического исполнения от планового значения</t>
  </si>
  <si>
    <t xml:space="preserve">Базовый период (факт)</t>
  </si>
  <si>
    <t xml:space="preserve">Отчетный период</t>
  </si>
  <si>
    <t>план</t>
  </si>
  <si>
    <t>факт</t>
  </si>
  <si>
    <t xml:space="preserve">исполнение, %</t>
  </si>
  <si>
    <t xml:space="preserve">Муниципальная программа «Развитие и поддержка малого и среднего предпринимательства, улучшение условий и охраны труда в Ровеньском районе»</t>
  </si>
  <si>
    <t xml:space="preserve">Число  субъектов малого и среднего предпринимательства  (с учетом данных Единого реестра субъектов малого и среднего предпринимательства ФНС России)</t>
  </si>
  <si>
    <t>Прогрессирующий</t>
  </si>
  <si>
    <t xml:space="preserve">ед. на 10 тыс. населения</t>
  </si>
  <si>
    <t xml:space="preserve">Без учета самозанятых</t>
  </si>
  <si>
    <t xml:space="preserve">Объем отгруженных товаров собственного производства, выполненных работ и услуг собственными силами</t>
  </si>
  <si>
    <t xml:space="preserve">млн.         руб.</t>
  </si>
  <si>
    <t xml:space="preserve">Численность пострадавших в результате несчастных случаев на производстве с утратой трудоспособности на 1 рабочий день и более и со смертельным исходом в расчете на 1 тыс. работающих </t>
  </si>
  <si>
    <t>Регрессирующий</t>
  </si>
  <si>
    <t>ед.</t>
  </si>
  <si>
    <t xml:space="preserve">Произошло 5 несчастных случаев, в которых пострадало 5 человек</t>
  </si>
  <si>
    <t xml:space="preserve">Улучшение инвестиционной привлекательности (площадь земельных участков, предоставленных для строительства в расчете на 10 тыс. населения)</t>
  </si>
  <si>
    <t>га</t>
  </si>
  <si>
    <t xml:space="preserve">Основное мероприятие 1.1. "Гранты на реализацию проектов СМСП"</t>
  </si>
  <si>
    <t>1.1.1.</t>
  </si>
  <si>
    <t xml:space="preserve">Количество участников конкурса на получение гранта на реализацию проекта</t>
  </si>
  <si>
    <t>чел.</t>
  </si>
  <si>
    <t xml:space="preserve">Основное мероприятие 1.2.  "Мероприятия (проведение конкурсов, мастер-классов для начинающих и действующих СМСП)"
</t>
  </si>
  <si>
    <t>1.2.1.</t>
  </si>
  <si>
    <t xml:space="preserve"> Количество участников мероприятий, направленных на популяризацию предпринимательства, ед.</t>
  </si>
  <si>
    <t xml:space="preserve">Основное мероприятие 1.3. "Информационная, консультационная и методическая поддержка МСП"
</t>
  </si>
  <si>
    <t>1.3.1.</t>
  </si>
  <si>
    <t xml:space="preserve">Количество субъектов малого и среднего предпринимательства, обратившихся  в ОМС за консультацией в получении государственной и муниципальной поддержки</t>
  </si>
  <si>
    <t xml:space="preserve">Основное мероприятие 1.4. "Обеспечение деятельности общественного помощника Уполномоченного по защите прав предпринимателей в Белгородской области на территории Ровеньского района"
</t>
  </si>
  <si>
    <t>1.4.1.</t>
  </si>
  <si>
    <t xml:space="preserve">
Доля рассмотренных обращений общественным помощником Уполномоченным по защите прав предпринимателей в Белгородской области на территории Ровеньского района  в общем количестве поступивших обращений
</t>
  </si>
  <si>
    <t>%</t>
  </si>
  <si>
    <t xml:space="preserve">Численность пострадавших в результате несчастных случаев на производстве с утратой трудоспособности на 1 рабочий день и более и со смертельным исходом в расчете на 1 тыс. работающих</t>
  </si>
  <si>
    <t xml:space="preserve">Произошло 5 несчастных случаев, в которых пострадало 8 человек</t>
  </si>
  <si>
    <t xml:space="preserve">Численность пострадавших в результате несчастных случаев на производстве со смертельным исходом в расчете на 1 тыс. работающих</t>
  </si>
  <si>
    <t>2.1.1.</t>
  </si>
  <si>
    <t xml:space="preserve">Количество руководителей и специалистов, прошедших обучение и проверку знаний требований охраны труда</t>
  </si>
  <si>
    <t>3.1.1.</t>
  </si>
  <si>
    <t xml:space="preserve">Пополнение доходной части бюджета муниципального  района «Ровеньский район»  от сдачи в аренду и реализации земли тыс.руб.</t>
  </si>
  <si>
    <t>тыс.руб.</t>
  </si>
  <si>
    <t>3.1.2.</t>
  </si>
  <si>
    <t xml:space="preserve">Количество предоставленных СМСП земельных участков для реализации проектов</t>
  </si>
  <si>
    <t xml:space="preserve">Поступила 1 заявка  на предоставление земельного участка</t>
  </si>
  <si>
    <t xml:space="preserve">Пополнение доходной части бюджета  от сдачи в аренду и реализации имущества</t>
  </si>
  <si>
    <t xml:space="preserve">Доля объектов недвижимости, права на которые зарегистрированы, в общем количестве объектов недвижимости, относящихся к муниципальной собственности</t>
  </si>
  <si>
    <t xml:space="preserve">Количество объектов недвижимости муниципальной собственности, прошедших государственную регистрацию</t>
  </si>
  <si>
    <t xml:space="preserve">Форма 3. Сведения об использовании бюджетных ассигнований местного бюджета на реализацию муниципальной программы (годовая форма)</t>
  </si>
  <si>
    <t xml:space="preserve">N п/п</t>
  </si>
  <si>
    <t xml:space="preserve">Ответственный исполнитель, соисполнители, участники</t>
  </si>
  <si>
    <t xml:space="preserve">Код бюджетной классификации</t>
  </si>
  <si>
    <t xml:space="preserve">Расходы местного бюджета</t>
  </si>
  <si>
    <t>ГРБС</t>
  </si>
  <si>
    <t xml:space="preserve">Рз Пр</t>
  </si>
  <si>
    <t>ЦСР</t>
  </si>
  <si>
    <t>ВР</t>
  </si>
  <si>
    <t xml:space="preserve">Муниципальная программа «Развитие и поддержка малого и среднего предпринимательства, улучшение условий и охраны труда в Ровеньском районе »</t>
  </si>
  <si>
    <t xml:space="preserve">всего, в том числе:</t>
  </si>
  <si>
    <t xml:space="preserve">соисполнитель1, администрация Ровеньского района (отдел экономики, анализа и прогнозирования), всего</t>
  </si>
  <si>
    <t>0412</t>
  </si>
  <si>
    <t>0710000000</t>
  </si>
  <si>
    <t>800,300,200</t>
  </si>
  <si>
    <t xml:space="preserve">соисполнитель 2, администрация Ровеньского района (отдел по труду администрации Ровеньского района), всего</t>
  </si>
  <si>
    <t>850</t>
  </si>
  <si>
    <t xml:space="preserve">соисполнитель 3, администрация Ровеньского района (отдел земельных правоотношений), всего</t>
  </si>
  <si>
    <t>0730200000</t>
  </si>
  <si>
    <t>200</t>
  </si>
  <si>
    <t xml:space="preserve">соисполнитель 4, администрация Ровеньского района (отдел имущественных правоотношений), всего</t>
  </si>
  <si>
    <t>0113</t>
  </si>
  <si>
    <t>0730100000</t>
  </si>
  <si>
    <t>200,800</t>
  </si>
  <si>
    <t xml:space="preserve">соисполнитель 5, управление капитального строительства, транспорта, ЖКХ и топливно-энергетического комплекса администрации Ровеньского района, всего</t>
  </si>
  <si>
    <t>886</t>
  </si>
  <si>
    <t xml:space="preserve">Соисполнитель 6, управление культуры, туризма,молодежной политики и спорта администрации Ровеньского района, всего</t>
  </si>
  <si>
    <t>872</t>
  </si>
  <si>
    <t>800</t>
  </si>
  <si>
    <t xml:space="preserve">всего, в том числе</t>
  </si>
  <si>
    <t xml:space="preserve">ответственный исполнитель, администрация Ровеньского района (отдел экономики, анализа и прогнозирования), всего</t>
  </si>
  <si>
    <t xml:space="preserve">Основное мероприятие 1.1 «Гранты" ( на реализацию проектов МСП)</t>
  </si>
  <si>
    <t>0710200000</t>
  </si>
  <si>
    <t>1.1.2.</t>
  </si>
  <si>
    <t>0710100000</t>
  </si>
  <si>
    <t>244</t>
  </si>
  <si>
    <t>300,200</t>
  </si>
  <si>
    <t>2.1.</t>
  </si>
  <si>
    <t xml:space="preserve">соисполнитель 1, администрация Ровеньского района (отдел по труду), всего</t>
  </si>
  <si>
    <t xml:space="preserve">Основное мероприятие 2.1.1. «Осуществление полномочий в области охраны труда»</t>
  </si>
  <si>
    <t>3.1.</t>
  </si>
  <si>
    <t xml:space="preserve">соисполнитель 2, администрация Ровеньского района (отдел земельных правоотношений), всего</t>
  </si>
  <si>
    <t xml:space="preserve">соисполнитель 3, администрация Ровеньского района (отдел имущественных правоотношений), всего</t>
  </si>
  <si>
    <t>0730120020</t>
  </si>
  <si>
    <t>244,850,247</t>
  </si>
  <si>
    <t xml:space="preserve">соисполнитель 4, управление капитального строительства, транспорта, ЖКХ и топливно-энергетического комплекса администрации Ровеньского района, всего</t>
  </si>
  <si>
    <t xml:space="preserve">соисполнитель 5, управление культуры, туризма,молодежной политики и спорта администрации Ровеньского района, всего</t>
  </si>
  <si>
    <t xml:space="preserve">Основное мероприятие 3.1.1. «Мероприятия в сфере земельных отношений»</t>
  </si>
  <si>
    <t xml:space="preserve">Основное мероприятие 3.2.1. «Реализация политики в области приватизации и управления муниципальной собственностью»</t>
  </si>
  <si>
    <t xml:space="preserve">Форма 4. Сведения о ресурсном обеспечении муниципальной программы (годовая форма)</t>
  </si>
  <si>
    <t>№</t>
  </si>
  <si>
    <t xml:space="preserve">Наименование программы, подпрограммы, основного мероприятия, мероприятия</t>
  </si>
  <si>
    <t xml:space="preserve">Источник ресурсного обеспечения</t>
  </si>
  <si>
    <t xml:space="preserve">План, тыс. рублей</t>
  </si>
  <si>
    <t xml:space="preserve">Кассовый расход, тыс. рублей</t>
  </si>
  <si>
    <t xml:space="preserve">Исполнение, %</t>
  </si>
  <si>
    <t xml:space="preserve">федеральный бюджет</t>
  </si>
  <si>
    <t xml:space="preserve">областной бюджет</t>
  </si>
  <si>
    <t xml:space="preserve">местный бюджет</t>
  </si>
  <si>
    <t xml:space="preserve">территориальные внебюджетные фонды</t>
  </si>
  <si>
    <t xml:space="preserve">иные источники</t>
  </si>
  <si>
    <t xml:space="preserve">Основное мероприятие 1.1.1. «Мероприятия»</t>
  </si>
  <si>
    <t xml:space="preserve">Основное мероприятие 1.1.2. «Гранты»</t>
  </si>
  <si>
    <t xml:space="preserve">Основное мероприятие 3.1.2. «Реализация мероприятий по утверждению генеральных планов, правил землепользования и застройки»</t>
  </si>
  <si>
    <t>3.1.3.</t>
  </si>
  <si>
    <t xml:space="preserve">Основное мероприятие 3.1.3.. «Реализация политики в области приватизации и управления муниципальной собственностью»</t>
  </si>
  <si>
    <t xml:space="preserve">Форма 5. Сведения о мерах правового регулирования</t>
  </si>
  <si>
    <t>N</t>
  </si>
  <si>
    <t xml:space="preserve">Номер и дата принятия постановления</t>
  </si>
  <si>
    <t xml:space="preserve">Ответственный исполнитель, соисполнитель, участник муниципальной программы</t>
  </si>
  <si>
    <t xml:space="preserve">Срок принятия</t>
  </si>
  <si>
    <t>Примечание</t>
  </si>
  <si>
    <t>результат</t>
  </si>
  <si>
    <t xml:space="preserve">причины невыполнения</t>
  </si>
  <si>
    <t xml:space="preserve">244 от 18.05.2023</t>
  </si>
  <si>
    <t xml:space="preserve">Администрация Ровеньского района (отдел экономики, анализа и прогнозирования, отдел земельных правоотношений, отдел имущественных правоотношений,управление культуры, туризма,молодежной политики и спорта администрации Ровеньского района,управление капитального строительства, транспорта, ЖКХ и топливно-энергетического комплекса администрации Ровеньского района)</t>
  </si>
  <si>
    <t>01.06.2023</t>
  </si>
  <si>
    <t>18.05.2023</t>
  </si>
  <si>
    <t xml:space="preserve">604 от 18.12.2023</t>
  </si>
  <si>
    <t xml:space="preserve">641 от 29.12.2023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</si>
</sst>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0.0"/>
    <numFmt numFmtId="161" formatCode="mm/dd/yyyy"/>
    <numFmt numFmtId="162" formatCode="#,##0.0"/>
  </numFmts>
  <fonts count="10">
    <font>
      <sz val="11.000000"/>
      <color theme="1"/>
      <name val="Calibri"/>
    </font>
    <font>
      <sz val="12.000000"/>
      <name val="Calibri"/>
    </font>
    <font>
      <b/>
      <sz val="12.000000"/>
      <name val="Times New Roman"/>
    </font>
    <font>
      <sz val="12.000000"/>
      <name val="Times New Roman"/>
    </font>
    <font>
      <sz val="12.000000"/>
      <color indexed="2"/>
      <name val="Times New Roman"/>
    </font>
    <font>
      <b/>
      <sz val="12.000000"/>
      <color theme="1"/>
      <name val="Times New Roman"/>
    </font>
    <font>
      <b/>
      <sz val="16.000000"/>
      <name val="Times New Roman"/>
    </font>
    <font>
      <sz val="11.000000"/>
      <name val="Calibri"/>
    </font>
    <font>
      <sz val="12.000000"/>
      <color theme="1"/>
      <name val="Times New Roman"/>
    </font>
    <font>
      <sz val="11.000000"/>
      <color indexed="2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theme="0"/>
        <bgColor theme="0"/>
      </patternFill>
    </fill>
    <fill>
      <patternFill patternType="solid">
        <fgColor theme="0" tint="0"/>
        <bgColor theme="0" tint="0"/>
      </patternFill>
    </fill>
  </fills>
  <borders count="1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1">
    <xf fontId="0" fillId="0" borderId="0" numFmtId="0" applyNumberFormat="1" applyFont="1" applyFill="1" applyBorder="1"/>
  </cellStyleXfs>
  <cellXfs count="139">
    <xf fontId="0" fillId="0" borderId="0" numFmtId="0" xfId="0"/>
    <xf fontId="1" fillId="2" borderId="0" numFmtId="0" xfId="0" applyFont="1" applyFill="1"/>
    <xf fontId="1" fillId="2" borderId="0" numFmtId="0" xfId="0" applyFont="1" applyFill="1" applyAlignment="1">
      <alignment horizontal="left"/>
    </xf>
    <xf fontId="1" fillId="3" borderId="0" numFmtId="0" xfId="0" applyFont="1" applyFill="1"/>
    <xf fontId="1" fillId="3" borderId="0" numFmtId="160" xfId="0" applyNumberFormat="1" applyFont="1" applyFill="1"/>
    <xf fontId="0" fillId="2" borderId="0" numFmtId="0" xfId="0" applyFill="1"/>
    <xf fontId="2" fillId="2" borderId="1" numFmtId="0" xfId="0" applyFont="1" applyFill="1" applyBorder="1" applyAlignment="1">
      <alignment horizontal="center" vertical="center" wrapText="1"/>
    </xf>
    <xf fontId="2" fillId="3" borderId="1" numFmtId="0" xfId="0" applyFont="1" applyFill="1" applyBorder="1" applyAlignment="1">
      <alignment horizontal="center" vertical="center" wrapText="1"/>
    </xf>
    <xf fontId="3" fillId="2" borderId="2" numFmtId="0" xfId="0" applyFont="1" applyFill="1" applyBorder="1" applyAlignment="1">
      <alignment horizontal="center" vertical="center" wrapText="1"/>
    </xf>
    <xf fontId="3" fillId="3" borderId="2" numFmtId="0" xfId="0" applyFont="1" applyFill="1" applyBorder="1" applyAlignment="1">
      <alignment horizontal="center" vertical="center" wrapText="1"/>
    </xf>
    <xf fontId="3" fillId="3" borderId="2" numFmtId="160" xfId="0" applyNumberFormat="1" applyFont="1" applyFill="1" applyBorder="1" applyAlignment="1">
      <alignment horizontal="center" vertical="center" wrapText="1"/>
    </xf>
    <xf fontId="1" fillId="2" borderId="0" numFmtId="0" xfId="0" applyFont="1" applyFill="1" applyAlignment="1">
      <alignment horizontal="center"/>
    </xf>
    <xf fontId="3" fillId="2" borderId="3" numFmtId="0" xfId="0" applyFont="1" applyFill="1" applyBorder="1" applyAlignment="1">
      <alignment horizontal="center" vertical="center" wrapText="1"/>
    </xf>
    <xf fontId="3" fillId="3" borderId="3" numFmtId="0" xfId="0" applyFont="1" applyFill="1" applyBorder="1" applyAlignment="1">
      <alignment horizontal="center" vertical="center" wrapText="1"/>
    </xf>
    <xf fontId="3" fillId="3" borderId="3" numFmtId="49" xfId="0" applyNumberFormat="1" applyFont="1" applyFill="1" applyBorder="1" applyAlignment="1">
      <alignment horizontal="center" vertical="center" wrapText="1"/>
    </xf>
    <xf fontId="4" fillId="2" borderId="4" numFmtId="0" xfId="0" applyFont="1" applyFill="1" applyBorder="1" applyAlignment="1">
      <alignment horizontal="center" vertical="center" wrapText="1"/>
    </xf>
    <xf fontId="2" fillId="2" borderId="5" numFmtId="0" xfId="0" applyFont="1" applyFill="1" applyBorder="1" applyAlignment="1">
      <alignment horizontal="left" vertical="center" wrapText="1"/>
    </xf>
    <xf fontId="2" fillId="2" borderId="5" numFmtId="0" xfId="0" applyFont="1" applyFill="1" applyBorder="1" applyAlignment="1">
      <alignment vertical="center" wrapText="1"/>
    </xf>
    <xf fontId="2" fillId="2" borderId="5" numFmtId="0" xfId="0" applyFont="1" applyFill="1" applyBorder="1" applyAlignment="1">
      <alignment horizontal="center" vertical="center" wrapText="1"/>
    </xf>
    <xf fontId="2" fillId="3" borderId="5" numFmtId="0" xfId="0" applyFont="1" applyFill="1" applyBorder="1" applyAlignment="1">
      <alignment horizontal="center" vertical="center" wrapText="1"/>
    </xf>
    <xf fontId="2" fillId="3" borderId="5" numFmtId="160" xfId="0" applyNumberFormat="1" applyFont="1" applyFill="1" applyBorder="1" applyAlignment="1">
      <alignment horizontal="center" vertical="center" wrapText="1"/>
    </xf>
    <xf fontId="5" fillId="3" borderId="5" numFmtId="160" xfId="0" applyNumberFormat="1" applyFont="1" applyFill="1" applyBorder="1" applyAlignment="1">
      <alignment horizontal="center" vertical="center" wrapText="1"/>
    </xf>
    <xf fontId="3" fillId="2" borderId="5" numFmtId="0" xfId="0" applyFont="1" applyFill="1" applyBorder="1" applyAlignment="1">
      <alignment horizontal="center" vertical="center" wrapText="1"/>
    </xf>
    <xf fontId="3" fillId="2" borderId="5" numFmtId="0" xfId="0" applyFont="1" applyFill="1" applyBorder="1" applyAlignment="1">
      <alignment horizontal="left" vertical="center" wrapText="1"/>
    </xf>
    <xf fontId="3" fillId="2" borderId="5" numFmtId="161" xfId="0" applyNumberFormat="1" applyFont="1" applyFill="1" applyBorder="1" applyAlignment="1">
      <alignment horizontal="center" vertical="center" wrapText="1"/>
    </xf>
    <xf fontId="3" fillId="2" borderId="5" numFmtId="49" xfId="0" applyNumberFormat="1" applyFont="1" applyFill="1" applyBorder="1" applyAlignment="1">
      <alignment horizontal="center" vertical="center" wrapText="1"/>
    </xf>
    <xf fontId="3" fillId="3" borderId="5" numFmtId="161" xfId="0" applyNumberFormat="1" applyFont="1" applyFill="1" applyBorder="1" applyAlignment="1">
      <alignment horizontal="center" vertical="center" wrapText="1"/>
    </xf>
    <xf fontId="3" fillId="3" borderId="5" numFmtId="49" xfId="0" applyNumberFormat="1" applyFont="1" applyFill="1" applyBorder="1" applyAlignment="1">
      <alignment horizontal="center" vertical="center" wrapText="1"/>
    </xf>
    <xf fontId="3" fillId="3" borderId="5" numFmtId="160" xfId="0" applyNumberFormat="1" applyFont="1" applyFill="1" applyBorder="1" applyAlignment="1">
      <alignment horizontal="center" vertical="center" wrapText="1"/>
    </xf>
    <xf fontId="3" fillId="2" borderId="6" numFmtId="0" xfId="0" applyFont="1" applyFill="1" applyBorder="1" applyAlignment="1">
      <alignment horizontal="center" vertical="center" wrapText="1"/>
    </xf>
    <xf fontId="3" fillId="2" borderId="7" numFmtId="0" xfId="0" applyFont="1" applyFill="1" applyBorder="1" applyAlignment="1">
      <alignment horizontal="left" vertical="center" wrapText="1"/>
    </xf>
    <xf fontId="2" fillId="2" borderId="6" numFmtId="0" xfId="0" applyFont="1" applyFill="1" applyBorder="1" applyAlignment="1">
      <alignment vertical="center" wrapText="1"/>
    </xf>
    <xf fontId="3" fillId="2" borderId="8" numFmtId="0" xfId="0" applyFont="1" applyFill="1" applyBorder="1" applyAlignment="1">
      <alignment horizontal="center" vertical="center" wrapText="1"/>
    </xf>
    <xf fontId="3" fillId="2" borderId="6" numFmtId="161" xfId="0" applyNumberFormat="1" applyFont="1" applyFill="1" applyBorder="1" applyAlignment="1">
      <alignment horizontal="center" vertical="center" wrapText="1"/>
    </xf>
    <xf fontId="3" fillId="2" borderId="6" numFmtId="49" xfId="0" applyNumberFormat="1" applyFont="1" applyFill="1" applyBorder="1" applyAlignment="1">
      <alignment horizontal="center" vertical="center" wrapText="1"/>
    </xf>
    <xf fontId="3" fillId="3" borderId="6" numFmtId="161" xfId="0" applyNumberFormat="1" applyFont="1" applyFill="1" applyBorder="1" applyAlignment="1">
      <alignment horizontal="center" vertical="center" wrapText="1"/>
    </xf>
    <xf fontId="3" fillId="3" borderId="6" numFmtId="49" xfId="0" applyNumberFormat="1" applyFont="1" applyFill="1" applyBorder="1" applyAlignment="1">
      <alignment horizontal="center" vertical="center" wrapText="1"/>
    </xf>
    <xf fontId="3" fillId="3" borderId="6" numFmtId="160" xfId="0" applyNumberFormat="1" applyFont="1" applyFill="1" applyBorder="1" applyAlignment="1">
      <alignment horizontal="center" vertical="center" wrapText="1"/>
    </xf>
    <xf fontId="2" fillId="3" borderId="6" numFmtId="160" xfId="0" applyNumberFormat="1" applyFont="1" applyFill="1" applyBorder="1" applyAlignment="1">
      <alignment horizontal="center" vertical="center" wrapText="1"/>
    </xf>
    <xf fontId="3" fillId="2" borderId="2" numFmtId="49" xfId="0" applyNumberFormat="1" applyFont="1" applyFill="1" applyBorder="1" applyAlignment="1">
      <alignment horizontal="center" vertical="center" wrapText="1"/>
    </xf>
    <xf fontId="2" fillId="2" borderId="2" numFmtId="0" xfId="0" applyFont="1" applyFill="1" applyBorder="1" applyAlignment="1">
      <alignment horizontal="left" vertical="center" wrapText="1"/>
    </xf>
    <xf fontId="2" fillId="2" borderId="2" numFmtId="0" xfId="0" applyFont="1" applyFill="1" applyBorder="1" applyAlignment="1">
      <alignment horizontal="center" vertical="center" wrapText="1"/>
    </xf>
    <xf fontId="2" fillId="3" borderId="2" numFmtId="0" xfId="0" applyFont="1" applyFill="1" applyBorder="1" applyAlignment="1">
      <alignment horizontal="center" vertical="center" wrapText="1"/>
    </xf>
    <xf fontId="2" fillId="3" borderId="2" numFmtId="160" xfId="0" applyNumberFormat="1" applyFont="1" applyFill="1" applyBorder="1" applyAlignment="1">
      <alignment horizontal="center" vertical="center" wrapText="1"/>
    </xf>
    <xf fontId="3" fillId="2" borderId="2" numFmtId="0" xfId="0" applyFont="1" applyFill="1" applyBorder="1" applyAlignment="1">
      <alignment horizontal="left" vertical="center" wrapText="1"/>
    </xf>
    <xf fontId="3" fillId="2" borderId="2" numFmtId="0" xfId="0" applyFont="1" applyFill="1" applyBorder="1" applyAlignment="1">
      <alignment vertical="center" wrapText="1"/>
    </xf>
    <xf fontId="3" fillId="2" borderId="2" numFmtId="161" xfId="0" applyNumberFormat="1" applyFont="1" applyFill="1" applyBorder="1" applyAlignment="1">
      <alignment horizontal="center" vertical="center" wrapText="1"/>
    </xf>
    <xf fontId="3" fillId="3" borderId="2" numFmtId="161" xfId="0" applyNumberFormat="1" applyFont="1" applyFill="1" applyBorder="1" applyAlignment="1">
      <alignment horizontal="center" vertical="center" wrapText="1"/>
    </xf>
    <xf fontId="3" fillId="3" borderId="2" numFmtId="49" xfId="0" applyNumberFormat="1" applyFont="1" applyFill="1" applyBorder="1" applyAlignment="1">
      <alignment horizontal="center" vertical="center" wrapText="1"/>
    </xf>
    <xf fontId="2" fillId="2" borderId="2" numFmtId="0" xfId="0" applyFont="1" applyFill="1" applyBorder="1" applyAlignment="1">
      <alignment vertical="center" wrapText="1"/>
    </xf>
    <xf fontId="3" fillId="2" borderId="3" numFmtId="49" xfId="0" applyNumberFormat="1" applyFont="1" applyFill="1" applyBorder="1" applyAlignment="1">
      <alignment horizontal="center" vertical="center" wrapText="1"/>
    </xf>
    <xf fontId="3" fillId="2" borderId="3" numFmtId="0" xfId="0" applyFont="1" applyFill="1" applyBorder="1" applyAlignment="1">
      <alignment horizontal="left" vertical="center" wrapText="1"/>
    </xf>
    <xf fontId="3" fillId="2" borderId="3" numFmtId="0" xfId="0" applyFont="1" applyFill="1" applyBorder="1" applyAlignment="1">
      <alignment vertical="center" wrapText="1"/>
    </xf>
    <xf fontId="3" fillId="2" borderId="3" numFmtId="161" xfId="0" applyNumberFormat="1" applyFont="1" applyFill="1" applyBorder="1" applyAlignment="1">
      <alignment horizontal="center" vertical="center" wrapText="1"/>
    </xf>
    <xf fontId="3" fillId="3" borderId="3" numFmtId="161" xfId="0" applyNumberFormat="1" applyFont="1" applyFill="1" applyBorder="1" applyAlignment="1">
      <alignment horizontal="center" vertical="center" wrapText="1"/>
    </xf>
    <xf fontId="3" fillId="3" borderId="3" numFmtId="160" xfId="0" applyNumberFormat="1" applyFont="1" applyFill="1" applyBorder="1" applyAlignment="1">
      <alignment horizontal="center" vertical="center" wrapText="1"/>
    </xf>
    <xf fontId="3" fillId="2" borderId="9" numFmtId="0" xfId="0" applyFont="1" applyFill="1" applyBorder="1" applyAlignment="1">
      <alignment vertical="center" wrapText="1"/>
    </xf>
    <xf fontId="3" fillId="3" borderId="10" numFmtId="160" xfId="0" applyNumberFormat="1" applyFont="1" applyFill="1" applyBorder="1" applyAlignment="1">
      <alignment horizontal="center" vertical="center" wrapText="1"/>
    </xf>
    <xf fontId="3" fillId="0" borderId="0" numFmtId="0" xfId="0" applyFont="1"/>
    <xf fontId="3" fillId="2" borderId="0" numFmtId="0" xfId="0" applyFont="1" applyFill="1"/>
    <xf fontId="6" fillId="0" borderId="1" numFmtId="49" xfId="0" applyNumberFormat="1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2" fillId="0" borderId="2" numFmtId="49" xfId="0" applyNumberFormat="1" applyFont="1" applyBorder="1" applyAlignment="1">
      <alignment horizontal="center" vertical="center" wrapText="1"/>
    </xf>
    <xf fontId="7" fillId="0" borderId="0" numFmtId="0" xfId="0" applyFont="1"/>
    <xf fontId="3" fillId="0" borderId="2" numFmtId="0" xfId="0" applyFont="1" applyBorder="1" applyAlignment="1">
      <alignment horizontal="left" vertical="center" wrapText="1"/>
    </xf>
    <xf fontId="3" fillId="0" borderId="4" numFmtId="0" xfId="0" applyFont="1" applyBorder="1" applyAlignment="1">
      <alignment horizontal="center" vertical="center" wrapText="1"/>
    </xf>
    <xf fontId="3" fillId="2" borderId="2" numFmtId="3" xfId="0" applyNumberFormat="1" applyFont="1" applyFill="1" applyBorder="1" applyAlignment="1">
      <alignment horizontal="center" vertical="center" wrapText="1"/>
    </xf>
    <xf fontId="0" fillId="3" borderId="0" numFmtId="0" xfId="0" applyFill="1"/>
    <xf fontId="8" fillId="3" borderId="2" numFmtId="0" xfId="0" applyFont="1" applyFill="1" applyBorder="1" applyAlignment="1">
      <alignment horizontal="center" vertical="center" wrapText="1"/>
    </xf>
    <xf fontId="8" fillId="3" borderId="2" numFmtId="0" xfId="0" applyFont="1" applyFill="1" applyBorder="1" applyAlignment="1">
      <alignment horizontal="left" vertical="center" wrapText="1"/>
    </xf>
    <xf fontId="8" fillId="3" borderId="4" numFmtId="0" xfId="0" applyFont="1" applyFill="1" applyBorder="1" applyAlignment="1">
      <alignment horizontal="center" vertical="center" wrapText="1"/>
    </xf>
    <xf fontId="3" fillId="3" borderId="2" numFmtId="3" xfId="0" applyNumberFormat="1" applyFont="1" applyFill="1" applyBorder="1" applyAlignment="1">
      <alignment horizontal="center" vertical="center" wrapText="1"/>
    </xf>
    <xf fontId="3" fillId="0" borderId="2" numFmtId="0" xfId="0" applyFont="1" applyBorder="1" applyAlignment="1">
      <alignment vertical="center" wrapText="1"/>
    </xf>
    <xf fontId="8" fillId="2" borderId="2" numFmtId="4" xfId="0" applyNumberFormat="1" applyFont="1" applyFill="1" applyBorder="1" applyAlignment="1">
      <alignment horizontal="center" vertical="center" wrapText="1"/>
    </xf>
    <xf fontId="8" fillId="2" borderId="2" numFmtId="162" xfId="0" applyNumberFormat="1" applyFont="1" applyFill="1" applyBorder="1" applyAlignment="1">
      <alignment horizontal="center" vertical="center" wrapText="1"/>
    </xf>
    <xf fontId="8" fillId="2" borderId="2" numFmtId="3" xfId="0" applyNumberFormat="1" applyFont="1" applyFill="1" applyBorder="1" applyAlignment="1">
      <alignment horizontal="center" vertical="center" wrapText="1"/>
    </xf>
    <xf fontId="8" fillId="0" borderId="2" numFmtId="0" xfId="0" applyFont="1" applyBorder="1" applyAlignment="1">
      <alignment horizontal="center" vertical="center" wrapText="1"/>
    </xf>
    <xf fontId="8" fillId="0" borderId="0" numFmtId="0" xfId="0" applyFont="1"/>
    <xf fontId="8" fillId="0" borderId="2" numFmtId="0" xfId="0" applyFont="1" applyBorder="1" applyAlignment="1">
      <alignment horizontal="left" vertical="center" wrapText="1"/>
    </xf>
    <xf fontId="8" fillId="0" borderId="4" numFmtId="0" xfId="0" applyFont="1" applyBorder="1" applyAlignment="1">
      <alignment horizontal="center" vertical="center" wrapText="1"/>
    </xf>
    <xf fontId="2" fillId="0" borderId="2" numFmtId="0" xfId="0" applyFont="1" applyBorder="1" applyAlignment="1">
      <alignment horizontal="center" vertical="center" wrapText="1"/>
    </xf>
    <xf fontId="0" fillId="0" borderId="0" numFmtId="0" xfId="0"/>
    <xf fontId="3" fillId="4" borderId="2" numFmtId="0" xfId="0" applyFont="1" applyFill="1" applyBorder="1" applyAlignment="1">
      <alignment horizontal="center" vertical="center" wrapText="1"/>
    </xf>
    <xf fontId="3" fillId="4" borderId="2" numFmtId="3" xfId="0" applyNumberFormat="1" applyFont="1" applyFill="1" applyBorder="1" applyAlignment="1">
      <alignment horizontal="center" vertical="center" wrapText="1"/>
    </xf>
    <xf fontId="3" fillId="2" borderId="11" numFmtId="0" xfId="0" applyFont="1" applyFill="1" applyBorder="1" applyAlignment="1">
      <alignment horizontal="center" vertical="center"/>
    </xf>
    <xf fontId="3" fillId="0" borderId="0" numFmtId="0" xfId="0" applyFont="1" applyAlignment="1">
      <alignment wrapText="1"/>
    </xf>
    <xf fontId="3" fillId="2" borderId="2" numFmtId="162" xfId="0" applyNumberFormat="1" applyFont="1" applyFill="1" applyBorder="1" applyAlignment="1">
      <alignment horizontal="center" vertical="center" wrapText="1"/>
    </xf>
    <xf fontId="3" fillId="0" borderId="2" numFmtId="0" xfId="0" applyFont="1" applyBorder="1" applyAlignment="1">
      <alignment wrapText="1"/>
    </xf>
    <xf fontId="3" fillId="0" borderId="0" numFmtId="0" xfId="0" applyFont="1" applyAlignment="1">
      <alignment vertical="center" wrapText="1"/>
    </xf>
    <xf fontId="9" fillId="0" borderId="0" numFmtId="0" xfId="0" applyFont="1"/>
    <xf fontId="5" fillId="0" borderId="2" numFmtId="0" xfId="0" applyFont="1" applyBorder="1" applyAlignment="1">
      <alignment horizontal="center" vertical="center" wrapText="1"/>
    </xf>
    <xf fontId="4" fillId="0" borderId="0" numFmtId="0" xfId="0" applyFont="1"/>
    <xf fontId="8" fillId="0" borderId="2" numFmtId="0" xfId="0" applyFont="1" applyBorder="1" applyAlignment="1">
      <alignment vertical="center" wrapText="1"/>
    </xf>
    <xf fontId="8" fillId="2" borderId="2" numFmtId="0" xfId="0" applyFont="1" applyFill="1" applyBorder="1" applyAlignment="1">
      <alignment horizontal="center" vertical="center" wrapText="1"/>
    </xf>
    <xf fontId="8" fillId="0" borderId="6" numFmtId="0" xfId="0" applyFont="1" applyBorder="1" applyAlignment="1">
      <alignment horizontal="center" vertical="center" wrapText="1"/>
    </xf>
    <xf fontId="8" fillId="2" borderId="3" numFmtId="162" xfId="0" applyNumberFormat="1" applyFont="1" applyFill="1" applyBorder="1" applyAlignment="1">
      <alignment horizontal="center" vertical="center" wrapText="1"/>
    </xf>
    <xf fontId="8" fillId="3" borderId="0" numFmtId="0" xfId="0" applyFont="1" applyFill="1"/>
    <xf fontId="3" fillId="3" borderId="2" numFmtId="0" xfId="0" applyFont="1" applyFill="1" applyBorder="1" applyAlignment="1">
      <alignment horizontal="left" vertical="center" wrapText="1"/>
    </xf>
    <xf fontId="3" fillId="3" borderId="4" numFmtId="0" xfId="0" applyFont="1" applyFill="1" applyBorder="1" applyAlignment="1">
      <alignment horizontal="center" vertical="center" wrapText="1"/>
    </xf>
    <xf fontId="4" fillId="3" borderId="0" numFmtId="0" xfId="0" applyFont="1" applyFill="1"/>
    <xf fontId="3" fillId="2" borderId="4" numFmtId="0" xfId="0" applyFont="1" applyFill="1" applyBorder="1" applyAlignment="1">
      <alignment horizontal="center" vertical="center" wrapText="1"/>
    </xf>
    <xf fontId="3" fillId="0" borderId="0" numFmtId="49" xfId="0" applyNumberFormat="1" applyFont="1"/>
    <xf fontId="3" fillId="3" borderId="0" numFmtId="49" xfId="0" applyNumberFormat="1" applyFont="1" applyFill="1"/>
    <xf fontId="3" fillId="3" borderId="0" numFmtId="0" xfId="0" applyFont="1" applyFill="1"/>
    <xf fontId="6" fillId="0" borderId="1" numFmtId="0" xfId="0" applyFont="1" applyBorder="1" applyAlignment="1">
      <alignment horizontal="center" vertical="center" wrapText="1"/>
    </xf>
    <xf fontId="6" fillId="3" borderId="1" numFmtId="0" xfId="0" applyFont="1" applyFill="1" applyBorder="1" applyAlignment="1">
      <alignment horizontal="center" vertical="center" wrapText="1"/>
    </xf>
    <xf fontId="3" fillId="0" borderId="2" numFmtId="49" xfId="0" applyNumberFormat="1" applyFont="1" applyBorder="1" applyAlignment="1">
      <alignment horizontal="center" vertical="center" wrapText="1"/>
    </xf>
    <xf fontId="2" fillId="2" borderId="3" numFmtId="0" xfId="0" applyFont="1" applyFill="1" applyBorder="1" applyAlignment="1">
      <alignment horizontal="left" vertical="center" wrapText="1"/>
    </xf>
    <xf fontId="2" fillId="2" borderId="2" numFmtId="49" xfId="0" applyNumberFormat="1" applyFont="1" applyFill="1" applyBorder="1" applyAlignment="1">
      <alignment horizontal="center" vertical="center" wrapText="1"/>
    </xf>
    <xf fontId="2" fillId="3" borderId="2" numFmtId="49" xfId="0" applyNumberFormat="1" applyFont="1" applyFill="1" applyBorder="1" applyAlignment="1">
      <alignment horizontal="center" vertical="center" wrapText="1"/>
    </xf>
    <xf fontId="2" fillId="2" borderId="2" numFmtId="160" xfId="0" applyNumberFormat="1" applyFont="1" applyFill="1" applyBorder="1" applyAlignment="1">
      <alignment horizontal="center" vertical="center" wrapText="1"/>
    </xf>
    <xf fontId="3" fillId="2" borderId="2" numFmtId="160" xfId="0" applyNumberFormat="1" applyFont="1" applyFill="1" applyBorder="1" applyAlignment="1">
      <alignment horizontal="center" vertical="center" wrapText="1"/>
    </xf>
    <xf fontId="3" fillId="2" borderId="4" numFmtId="0" xfId="0" applyFont="1" applyFill="1" applyBorder="1" applyAlignment="1">
      <alignment horizontal="left" vertical="center" wrapText="1"/>
    </xf>
    <xf fontId="3" fillId="2" borderId="11" numFmtId="49" xfId="0" applyNumberFormat="1" applyFont="1" applyFill="1" applyBorder="1" applyAlignment="1">
      <alignment horizontal="center" vertical="center" wrapText="1"/>
    </xf>
    <xf fontId="3" fillId="2" borderId="12" numFmtId="49" xfId="0" applyNumberFormat="1" applyFont="1" applyFill="1" applyBorder="1" applyAlignment="1">
      <alignment horizontal="center" vertical="center" wrapText="1"/>
    </xf>
    <xf fontId="3" fillId="3" borderId="13" numFmtId="160" xfId="0" applyNumberFormat="1" applyFont="1" applyFill="1" applyBorder="1" applyAlignment="1">
      <alignment horizontal="center" vertical="center" wrapText="1"/>
    </xf>
    <xf fontId="3" fillId="2" borderId="13" numFmtId="160" xfId="0" applyNumberFormat="1" applyFont="1" applyFill="1" applyBorder="1" applyAlignment="1">
      <alignment horizontal="center" vertical="center" wrapText="1"/>
    </xf>
    <xf fontId="2" fillId="2" borderId="3" numFmtId="160" xfId="0" applyNumberFormat="1" applyFont="1" applyFill="1" applyBorder="1" applyAlignment="1">
      <alignment horizontal="center" vertical="center" wrapText="1"/>
    </xf>
    <xf fontId="3" fillId="0" borderId="9" numFmtId="49" xfId="0" applyNumberFormat="1" applyFont="1" applyBorder="1" applyAlignment="1">
      <alignment horizontal="center" vertical="center" wrapText="1"/>
    </xf>
    <xf fontId="2" fillId="2" borderId="3" numFmtId="49" xfId="0" applyNumberFormat="1" applyFont="1" applyFill="1" applyBorder="1" applyAlignment="1">
      <alignment horizontal="center" vertical="center" wrapText="1"/>
    </xf>
    <xf fontId="2" fillId="3" borderId="2" numFmtId="0" xfId="0" applyFont="1" applyFill="1" applyBorder="1" applyAlignment="1">
      <alignment horizontal="left" vertical="center" wrapText="1"/>
    </xf>
    <xf fontId="2" fillId="3" borderId="3" numFmtId="160" xfId="0" applyNumberFormat="1" applyFont="1" applyFill="1" applyBorder="1" applyAlignment="1">
      <alignment horizontal="center" vertical="center" wrapText="1"/>
    </xf>
    <xf fontId="2" fillId="3" borderId="3" numFmtId="0" xfId="0" applyFont="1" applyFill="1" applyBorder="1" applyAlignment="1">
      <alignment horizontal="left" vertical="center" wrapText="1"/>
    </xf>
    <xf fontId="2" fillId="3" borderId="3" numFmtId="49" xfId="0" applyNumberFormat="1" applyFont="1" applyFill="1" applyBorder="1" applyAlignment="1">
      <alignment horizontal="center" vertical="center" wrapText="1"/>
    </xf>
    <xf fontId="3" fillId="2" borderId="10" numFmtId="160" xfId="0" applyNumberFormat="1" applyFont="1" applyFill="1" applyBorder="1" applyAlignment="1">
      <alignment horizontal="center" vertical="center" wrapText="1"/>
    </xf>
    <xf fontId="3" fillId="2" borderId="9" numFmtId="0" xfId="0" applyFont="1" applyFill="1" applyBorder="1" applyAlignment="1">
      <alignment horizontal="left" vertical="center" wrapText="1"/>
    </xf>
    <xf fontId="2" fillId="3" borderId="11" numFmtId="160" xfId="0" applyNumberFormat="1" applyFont="1" applyFill="1" applyBorder="1" applyAlignment="1">
      <alignment horizontal="center" vertical="center" wrapText="1"/>
    </xf>
    <xf fontId="0" fillId="0" borderId="0" numFmtId="0" xfId="0" applyAlignment="1">
      <alignment horizontal="center" vertical="center" wrapText="1"/>
    </xf>
    <xf fontId="3" fillId="2" borderId="0" numFmtId="160" xfId="0" applyNumberFormat="1" applyFont="1" applyFill="1" applyAlignment="1">
      <alignment horizontal="center" vertical="center" wrapText="1"/>
    </xf>
    <xf fontId="3" fillId="2" borderId="2" numFmtId="2" xfId="0" applyNumberFormat="1" applyFont="1" applyFill="1" applyBorder="1" applyAlignment="1">
      <alignment horizontal="center" vertical="center" wrapText="1"/>
    </xf>
    <xf fontId="2" fillId="0" borderId="2" numFmtId="0" xfId="0" applyFont="1" applyBorder="1" applyAlignment="1">
      <alignment horizontal="center"/>
    </xf>
    <xf fontId="2" fillId="0" borderId="2" numFmtId="0" xfId="0" applyFont="1" applyBorder="1" applyAlignment="1">
      <alignment horizontal="center" wrapText="1"/>
    </xf>
    <xf fontId="3" fillId="0" borderId="2" numFmtId="0" xfId="0" applyFont="1" applyBorder="1" applyAlignment="1">
      <alignment horizontal="center" wrapText="1"/>
    </xf>
    <xf fontId="3" fillId="0" borderId="14" numFmtId="0" xfId="0" applyFont="1" applyBorder="1" applyAlignment="1">
      <alignment horizontal="center"/>
    </xf>
    <xf fontId="3" fillId="0" borderId="3" numFmtId="49" xfId="0" applyNumberFormat="1" applyFont="1" applyBorder="1" applyAlignment="1">
      <alignment horizontal="center" vertical="center" wrapText="1"/>
    </xf>
    <xf fontId="3" fillId="0" borderId="2" numFmtId="49" xfId="0" applyNumberFormat="1" applyFont="1" applyBorder="1" applyAlignment="1">
      <alignment horizontal="center" wrapText="1"/>
    </xf>
    <xf fontId="3" fillId="0" borderId="11" numFmtId="49" xfId="0" applyNumberFormat="1" applyFont="1" applyBorder="1" applyAlignment="1">
      <alignment horizontal="center" vertical="center" wrapText="1"/>
    </xf>
    <xf fontId="3" fillId="0" borderId="2" numFmtId="14" xfId="0" applyNumberFormat="1" applyFont="1" applyBorder="1" applyAlignment="1">
      <alignment horizontal="center" wrapText="1"/>
    </xf>
    <xf fontId="3" fillId="0" borderId="6" numFmtId="4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8" Type="http://schemas.openxmlformats.org/officeDocument/2006/relationships/styles" Target="styles.xml"/><Relationship  Id="rId7" Type="http://schemas.openxmlformats.org/officeDocument/2006/relationships/sharedStrings" Target="sharedStrings.xml"/><Relationship  Id="rId6" Type="http://schemas.openxmlformats.org/officeDocument/2006/relationships/theme" Target="theme/theme1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85" workbookViewId="0">
      <selection activeCell="I7" activeCellId="0" sqref="I7"/>
    </sheetView>
  </sheetViews>
  <sheetFormatPr defaultRowHeight="14.25"/>
  <cols>
    <col customWidth="1" min="1" max="1" style="1" width="6"/>
    <col customWidth="1" min="2" max="2" style="2" width="26.5703125"/>
    <col customWidth="1" min="3" max="3" style="1" width="33.5703125"/>
    <col customWidth="1" min="4" max="4" style="1" width="7.5703125"/>
    <col customWidth="1" min="5" max="6" style="1" width="12.85546875"/>
    <col customWidth="1" min="7" max="7" style="3" width="12.140625"/>
    <col customWidth="1" min="8" max="8" style="3" width="11.5703125"/>
    <col customWidth="1" min="9" max="9" style="3" width="14.140625"/>
    <col customWidth="1" min="10" max="10" style="3" width="11.140625"/>
    <col customWidth="1" min="11" max="11" style="3" width="13.5703125"/>
    <col customWidth="1" min="12" max="12" style="4" width="10.85546875"/>
    <col customWidth="1" min="13" max="13" style="4" width="9.7109375"/>
    <col customWidth="1" min="14" max="257" style="1" width="9"/>
    <col customWidth="1" min="258" max="1025" style="5" width="9.140625"/>
  </cols>
  <sheetData>
    <row r="1" ht="44.25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</row>
    <row r="2" ht="15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/>
      <c r="G2" s="9" t="s">
        <v>6</v>
      </c>
      <c r="H2" s="9"/>
      <c r="I2" s="9" t="s">
        <v>7</v>
      </c>
      <c r="J2" s="9"/>
      <c r="K2" s="9"/>
      <c r="L2" s="9"/>
      <c r="M2" s="9"/>
    </row>
    <row r="3" hidden="1">
      <c r="A3" s="8"/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</row>
    <row r="4" ht="45" customHeight="1">
      <c r="A4" s="8"/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</row>
    <row r="5" ht="15" customHeight="1">
      <c r="A5" s="8"/>
      <c r="B5" s="8"/>
      <c r="C5" s="8"/>
      <c r="D5" s="8"/>
      <c r="E5" s="8" t="s">
        <v>8</v>
      </c>
      <c r="F5" s="8" t="s">
        <v>9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10" t="s">
        <v>13</v>
      </c>
      <c r="M5" s="10" t="s">
        <v>14</v>
      </c>
    </row>
    <row r="6" ht="66" customHeight="1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10"/>
      <c r="M6" s="10"/>
    </row>
    <row r="7" s="11" customFormat="1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4">
        <v>12</v>
      </c>
      <c r="M7" s="14">
        <v>13</v>
      </c>
    </row>
    <row r="8" ht="291.75" customHeight="1">
      <c r="A8" s="15"/>
      <c r="B8" s="16" t="s">
        <v>15</v>
      </c>
      <c r="C8" s="17" t="s">
        <v>16</v>
      </c>
      <c r="D8" s="18" t="s">
        <v>17</v>
      </c>
      <c r="E8" s="18" t="s">
        <v>17</v>
      </c>
      <c r="F8" s="18" t="s">
        <v>17</v>
      </c>
      <c r="G8" s="19" t="s">
        <v>17</v>
      </c>
      <c r="H8" s="19" t="s">
        <v>17</v>
      </c>
      <c r="I8" s="20">
        <f>I9+I12+I14</f>
        <v>2022</v>
      </c>
      <c r="J8" s="20">
        <f>J9+J12+J14</f>
        <v>2022</v>
      </c>
      <c r="K8" s="21">
        <f>K9+K12+K14</f>
        <v>1787.3200000000002</v>
      </c>
      <c r="L8" s="20">
        <f t="shared" ref="L8:L20" si="0">K8/I8*100</f>
        <v>88.393669634025727</v>
      </c>
      <c r="M8" s="20">
        <f t="shared" ref="M8:M20" si="1">K8/J8*100</f>
        <v>88.393669634025727</v>
      </c>
    </row>
    <row r="9" s="5" customFormat="1" ht="116.25" customHeight="1">
      <c r="A9" s="22" t="s">
        <v>18</v>
      </c>
      <c r="B9" s="16" t="s">
        <v>19</v>
      </c>
      <c r="C9" s="17" t="s">
        <v>20</v>
      </c>
      <c r="D9" s="18" t="s">
        <v>17</v>
      </c>
      <c r="E9" s="18" t="s">
        <v>17</v>
      </c>
      <c r="F9" s="18" t="s">
        <v>17</v>
      </c>
      <c r="G9" s="19" t="s">
        <v>17</v>
      </c>
      <c r="H9" s="19" t="s">
        <v>17</v>
      </c>
      <c r="I9" s="20">
        <f>I10+I11</f>
        <v>373</v>
      </c>
      <c r="J9" s="20">
        <f>J10+J11</f>
        <v>373</v>
      </c>
      <c r="K9" s="20">
        <f>K10+K11</f>
        <v>306.60000000000002</v>
      </c>
      <c r="L9" s="20">
        <f t="shared" si="0"/>
        <v>82.198391420911534</v>
      </c>
      <c r="M9" s="20">
        <f t="shared" si="1"/>
        <v>82.198391420911534</v>
      </c>
    </row>
    <row r="10" s="5" customFormat="1" ht="81" customHeight="1">
      <c r="A10" s="22" t="s">
        <v>21</v>
      </c>
      <c r="B10" s="23" t="s">
        <v>22</v>
      </c>
      <c r="C10" s="17" t="s">
        <v>20</v>
      </c>
      <c r="D10" s="22" t="s">
        <v>23</v>
      </c>
      <c r="E10" s="24">
        <v>43101</v>
      </c>
      <c r="F10" s="25" t="s">
        <v>24</v>
      </c>
      <c r="G10" s="26">
        <v>43101</v>
      </c>
      <c r="H10" s="27" t="s">
        <v>25</v>
      </c>
      <c r="I10" s="28">
        <v>300</v>
      </c>
      <c r="J10" s="28">
        <v>300</v>
      </c>
      <c r="K10" s="28">
        <v>300</v>
      </c>
      <c r="L10" s="20">
        <f t="shared" si="0"/>
        <v>100</v>
      </c>
      <c r="M10" s="20">
        <f t="shared" si="1"/>
        <v>100</v>
      </c>
    </row>
    <row r="11" s="5" customFormat="1" ht="132" customHeight="1">
      <c r="A11" s="29" t="s">
        <v>26</v>
      </c>
      <c r="B11" s="30" t="s">
        <v>27</v>
      </c>
      <c r="C11" s="31" t="s">
        <v>20</v>
      </c>
      <c r="D11" s="32" t="s">
        <v>23</v>
      </c>
      <c r="E11" s="33">
        <v>43101</v>
      </c>
      <c r="F11" s="34" t="s">
        <v>24</v>
      </c>
      <c r="G11" s="35">
        <v>43101</v>
      </c>
      <c r="H11" s="36" t="s">
        <v>28</v>
      </c>
      <c r="I11" s="37">
        <v>73</v>
      </c>
      <c r="J11" s="37">
        <v>73</v>
      </c>
      <c r="K11" s="36" t="s">
        <v>29</v>
      </c>
      <c r="L11" s="38">
        <f t="shared" si="0"/>
        <v>9.0410958904109577</v>
      </c>
      <c r="M11" s="38">
        <f t="shared" si="1"/>
        <v>9.0410958904109577</v>
      </c>
    </row>
    <row r="12" s="5" customFormat="1" ht="105.75" customHeight="1">
      <c r="A12" s="39">
        <v>2</v>
      </c>
      <c r="B12" s="40" t="s">
        <v>30</v>
      </c>
      <c r="C12" s="31" t="s">
        <v>31</v>
      </c>
      <c r="D12" s="41" t="s">
        <v>17</v>
      </c>
      <c r="E12" s="41" t="s">
        <v>17</v>
      </c>
      <c r="F12" s="41" t="s">
        <v>17</v>
      </c>
      <c r="G12" s="42" t="s">
        <v>17</v>
      </c>
      <c r="H12" s="42" t="s">
        <v>17</v>
      </c>
      <c r="I12" s="43">
        <f>I13</f>
        <v>528</v>
      </c>
      <c r="J12" s="43">
        <f>J13</f>
        <v>528</v>
      </c>
      <c r="K12" s="43">
        <f>K13</f>
        <v>471.81999999999999</v>
      </c>
      <c r="L12" s="43">
        <f t="shared" si="0"/>
        <v>89.359848484848484</v>
      </c>
      <c r="M12" s="43">
        <f t="shared" si="1"/>
        <v>89.359848484848484</v>
      </c>
    </row>
    <row r="13" s="5" customFormat="1" ht="90" customHeight="1">
      <c r="A13" s="39" t="s">
        <v>32</v>
      </c>
      <c r="B13" s="44" t="s">
        <v>33</v>
      </c>
      <c r="C13" s="45" t="s">
        <v>34</v>
      </c>
      <c r="D13" s="8" t="s">
        <v>23</v>
      </c>
      <c r="E13" s="46">
        <v>42005</v>
      </c>
      <c r="F13" s="39" t="s">
        <v>24</v>
      </c>
      <c r="G13" s="47">
        <v>42005</v>
      </c>
      <c r="H13" s="48" t="s">
        <v>28</v>
      </c>
      <c r="I13" s="10">
        <v>528</v>
      </c>
      <c r="J13" s="10">
        <v>528</v>
      </c>
      <c r="K13" s="10">
        <v>471.81999999999999</v>
      </c>
      <c r="L13" s="43">
        <f t="shared" si="0"/>
        <v>89.359848484848484</v>
      </c>
      <c r="M13" s="43">
        <f t="shared" si="1"/>
        <v>89.359848484848484</v>
      </c>
    </row>
    <row r="14" s="5" customFormat="1" ht="165">
      <c r="A14" s="39">
        <v>3</v>
      </c>
      <c r="B14" s="40" t="s">
        <v>35</v>
      </c>
      <c r="C14" s="49" t="s">
        <v>36</v>
      </c>
      <c r="D14" s="41" t="s">
        <v>17</v>
      </c>
      <c r="E14" s="41" t="s">
        <v>17</v>
      </c>
      <c r="F14" s="41" t="s">
        <v>17</v>
      </c>
      <c r="G14" s="42" t="s">
        <v>17</v>
      </c>
      <c r="H14" s="42" t="s">
        <v>17</v>
      </c>
      <c r="I14" s="43">
        <f>I15+I16</f>
        <v>1121</v>
      </c>
      <c r="J14" s="43">
        <f>J15+J16</f>
        <v>1121</v>
      </c>
      <c r="K14" s="43">
        <f>K15+K16</f>
        <v>1008.9</v>
      </c>
      <c r="L14" s="43">
        <f t="shared" si="0"/>
        <v>90</v>
      </c>
      <c r="M14" s="43">
        <f t="shared" si="1"/>
        <v>90</v>
      </c>
    </row>
    <row r="15" s="5" customFormat="1" ht="45">
      <c r="A15" s="39" t="s">
        <v>37</v>
      </c>
      <c r="B15" s="44" t="s">
        <v>38</v>
      </c>
      <c r="C15" s="45" t="s">
        <v>39</v>
      </c>
      <c r="D15" s="8" t="s">
        <v>23</v>
      </c>
      <c r="E15" s="46">
        <v>42005</v>
      </c>
      <c r="F15" s="39" t="s">
        <v>24</v>
      </c>
      <c r="G15" s="47">
        <v>42005</v>
      </c>
      <c r="H15" s="48" t="s">
        <v>28</v>
      </c>
      <c r="I15" s="10">
        <v>612</v>
      </c>
      <c r="J15" s="10">
        <v>612</v>
      </c>
      <c r="K15" s="10">
        <v>571.29999999999995</v>
      </c>
      <c r="L15" s="43">
        <f t="shared" si="0"/>
        <v>93.349673202614369</v>
      </c>
      <c r="M15" s="43">
        <f t="shared" si="1"/>
        <v>93.349673202614369</v>
      </c>
    </row>
    <row r="16" s="5" customFormat="1" ht="135">
      <c r="A16" s="39" t="s">
        <v>40</v>
      </c>
      <c r="B16" s="44" t="s">
        <v>41</v>
      </c>
      <c r="C16" s="45" t="s">
        <v>42</v>
      </c>
      <c r="D16" s="8" t="s">
        <v>23</v>
      </c>
      <c r="E16" s="46">
        <v>42005</v>
      </c>
      <c r="F16" s="39" t="s">
        <v>24</v>
      </c>
      <c r="G16" s="47">
        <v>42005</v>
      </c>
      <c r="H16" s="48" t="s">
        <v>28</v>
      </c>
      <c r="I16" s="10">
        <v>509</v>
      </c>
      <c r="J16" s="10">
        <f>J18+J19+J20</f>
        <v>509</v>
      </c>
      <c r="K16" s="10">
        <f>K18+K19+K20</f>
        <v>437.60000000000002</v>
      </c>
      <c r="L16" s="43">
        <f t="shared" si="0"/>
        <v>85.97249508840865</v>
      </c>
      <c r="M16" s="43">
        <f t="shared" si="1"/>
        <v>85.97249508840865</v>
      </c>
    </row>
    <row r="17" ht="157.5" hidden="1" customHeight="1">
      <c r="A17" s="50" t="s">
        <v>43</v>
      </c>
      <c r="B17" s="51" t="s">
        <v>44</v>
      </c>
      <c r="C17" s="52" t="s">
        <v>45</v>
      </c>
      <c r="D17" s="12" t="s">
        <v>23</v>
      </c>
      <c r="E17" s="53">
        <v>42475</v>
      </c>
      <c r="F17" s="53">
        <v>42735</v>
      </c>
      <c r="G17" s="54">
        <v>42736</v>
      </c>
      <c r="H17" s="54">
        <v>42825</v>
      </c>
      <c r="I17" s="55"/>
      <c r="J17" s="55"/>
      <c r="K17" s="55">
        <v>0</v>
      </c>
      <c r="L17" s="43" t="e">
        <f t="shared" si="0"/>
        <v>#DIV/0!</v>
      </c>
      <c r="M17" s="43" t="e">
        <f t="shared" si="1"/>
        <v>#DIV/0!</v>
      </c>
    </row>
    <row r="18" ht="108" customHeight="1">
      <c r="A18" s="50" t="s">
        <v>46</v>
      </c>
      <c r="B18" s="51" t="s">
        <v>47</v>
      </c>
      <c r="C18" s="56" t="s">
        <v>48</v>
      </c>
      <c r="D18" s="8" t="s">
        <v>23</v>
      </c>
      <c r="E18" s="46">
        <v>42005</v>
      </c>
      <c r="F18" s="39" t="s">
        <v>24</v>
      </c>
      <c r="G18" s="47">
        <v>42005</v>
      </c>
      <c r="H18" s="48" t="s">
        <v>28</v>
      </c>
      <c r="I18" s="57">
        <v>159</v>
      </c>
      <c r="J18" s="10">
        <v>159</v>
      </c>
      <c r="K18" s="10">
        <v>96.200000000000003</v>
      </c>
      <c r="L18" s="43">
        <f t="shared" si="0"/>
        <v>60.503144654088047</v>
      </c>
      <c r="M18" s="43">
        <f t="shared" si="1"/>
        <v>60.503144654088047</v>
      </c>
    </row>
    <row r="19" ht="96.75" customHeight="1">
      <c r="A19" s="50" t="s">
        <v>49</v>
      </c>
      <c r="B19" s="51" t="s">
        <v>50</v>
      </c>
      <c r="C19" s="52" t="s">
        <v>51</v>
      </c>
      <c r="D19" s="8" t="s">
        <v>23</v>
      </c>
      <c r="E19" s="39" t="s">
        <v>52</v>
      </c>
      <c r="F19" s="39" t="s">
        <v>28</v>
      </c>
      <c r="G19" s="48" t="s">
        <v>52</v>
      </c>
      <c r="H19" s="48" t="s">
        <v>28</v>
      </c>
      <c r="I19" s="57">
        <v>327</v>
      </c>
      <c r="J19" s="10">
        <v>327</v>
      </c>
      <c r="K19" s="10">
        <v>326.80000000000001</v>
      </c>
      <c r="L19" s="43" t="s">
        <v>53</v>
      </c>
      <c r="M19" s="43">
        <f t="shared" si="1"/>
        <v>99.938837920489306</v>
      </c>
    </row>
    <row r="20" ht="101.25" customHeight="1">
      <c r="A20" s="44" t="s">
        <v>54</v>
      </c>
      <c r="B20" s="44" t="s">
        <v>55</v>
      </c>
      <c r="C20" s="44" t="s">
        <v>56</v>
      </c>
      <c r="D20" s="8" t="s">
        <v>23</v>
      </c>
      <c r="E20" s="46">
        <v>42005</v>
      </c>
      <c r="F20" s="39" t="s">
        <v>24</v>
      </c>
      <c r="G20" s="47">
        <v>42005</v>
      </c>
      <c r="H20" s="48" t="s">
        <v>28</v>
      </c>
      <c r="I20" s="57">
        <v>23</v>
      </c>
      <c r="J20" s="10">
        <v>23</v>
      </c>
      <c r="K20" s="10">
        <v>14.6</v>
      </c>
      <c r="L20" s="43">
        <f t="shared" si="0"/>
        <v>63.478260869565219</v>
      </c>
      <c r="M20" s="43">
        <f t="shared" si="1"/>
        <v>63.478260869565219</v>
      </c>
    </row>
  </sheetData>
  <mergeCells count="17">
    <mergeCell ref="A1:M1"/>
    <mergeCell ref="A2:A6"/>
    <mergeCell ref="B2:B6"/>
    <mergeCell ref="C2:C6"/>
    <mergeCell ref="D2:D6"/>
    <mergeCell ref="E2:F4"/>
    <mergeCell ref="G2:H4"/>
    <mergeCell ref="I2:M4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eadings="0" gridLines="0"/>
  <pageMargins left="0.70866141732283461" right="0.70866141732283461" top="0.31496062992125984" bottom="0.31496062992125984" header="0.51180555555555496" footer="0.51180555555555496"/>
  <pageSetup paperSize="9" scale="49" firstPageNumber="0" fitToWidth="1" fitToHeight="0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89" workbookViewId="0">
      <selection activeCell="I37" activeCellId="0" sqref="I37"/>
    </sheetView>
  </sheetViews>
  <sheetFormatPr defaultRowHeight="14.25"/>
  <cols>
    <col customWidth="1" min="1" max="1" style="58" width="7"/>
    <col customWidth="1" min="2" max="2" style="58" width="54.140625"/>
    <col customWidth="1" min="3" max="3" style="58" width="9.5703125"/>
    <col customWidth="1" min="4" max="4" style="58" width="8"/>
    <col customWidth="1" min="5" max="6" style="59" width="9"/>
    <col customWidth="1" min="7" max="7" style="59" width="8"/>
    <col customWidth="1" min="8" max="8" style="59" width="8.85546875"/>
    <col customWidth="1" min="9" max="9" style="58" width="35.140625"/>
    <col customWidth="1" min="10" max="257" style="58" width="9"/>
    <col customWidth="1" min="258" max="1025" width="8.7109375"/>
  </cols>
  <sheetData>
    <row r="1" ht="44.25" customHeight="1">
      <c r="A1" s="60" t="s">
        <v>57</v>
      </c>
      <c r="B1" s="60"/>
      <c r="C1" s="60"/>
      <c r="D1" s="60"/>
      <c r="E1" s="60"/>
      <c r="F1" s="60"/>
      <c r="G1" s="60"/>
      <c r="H1" s="60"/>
      <c r="I1" s="60"/>
    </row>
    <row r="2" ht="15.75" customHeight="1">
      <c r="A2" s="61" t="s">
        <v>1</v>
      </c>
      <c r="B2" s="61" t="s">
        <v>58</v>
      </c>
      <c r="C2" s="61" t="s">
        <v>59</v>
      </c>
      <c r="D2" s="61" t="s">
        <v>60</v>
      </c>
      <c r="E2" s="8" t="s">
        <v>61</v>
      </c>
      <c r="F2" s="8"/>
      <c r="G2" s="8"/>
      <c r="H2" s="8"/>
      <c r="I2" s="61" t="s">
        <v>62</v>
      </c>
    </row>
    <row r="3" ht="15.75" customHeight="1">
      <c r="A3" s="61"/>
      <c r="B3" s="61"/>
      <c r="C3" s="61"/>
      <c r="D3" s="61"/>
      <c r="E3" s="8" t="s">
        <v>63</v>
      </c>
      <c r="F3" s="8" t="s">
        <v>64</v>
      </c>
      <c r="G3" s="8"/>
      <c r="H3" s="8"/>
      <c r="I3" s="61"/>
    </row>
    <row r="4" ht="45" customHeight="1">
      <c r="A4" s="61"/>
      <c r="B4" s="61"/>
      <c r="C4" s="61"/>
      <c r="D4" s="61"/>
      <c r="E4" s="8"/>
      <c r="F4" s="8" t="s">
        <v>65</v>
      </c>
      <c r="G4" s="8" t="s">
        <v>66</v>
      </c>
      <c r="H4" s="8" t="s">
        <v>67</v>
      </c>
      <c r="I4" s="61"/>
    </row>
    <row r="5" ht="15">
      <c r="A5" s="61">
        <v>1</v>
      </c>
      <c r="B5" s="61">
        <v>2</v>
      </c>
      <c r="C5" s="61">
        <v>3</v>
      </c>
      <c r="D5" s="61">
        <v>4</v>
      </c>
      <c r="E5" s="8">
        <v>5</v>
      </c>
      <c r="F5" s="8">
        <v>6</v>
      </c>
      <c r="G5" s="8">
        <v>7</v>
      </c>
      <c r="H5" s="8">
        <v>8</v>
      </c>
      <c r="I5" s="61">
        <v>9</v>
      </c>
    </row>
    <row r="6" ht="33.75" customHeight="1">
      <c r="A6" s="62" t="s">
        <v>68</v>
      </c>
      <c r="B6" s="62"/>
      <c r="C6" s="62"/>
      <c r="D6" s="62"/>
      <c r="E6" s="62"/>
      <c r="F6" s="62"/>
      <c r="G6" s="62"/>
      <c r="H6" s="62"/>
      <c r="I6" s="62"/>
    </row>
    <row r="7" s="63" customFormat="1" ht="60">
      <c r="A7" s="61">
        <v>1</v>
      </c>
      <c r="B7" s="64" t="s">
        <v>69</v>
      </c>
      <c r="C7" s="61" t="s">
        <v>70</v>
      </c>
      <c r="D7" s="65" t="s">
        <v>71</v>
      </c>
      <c r="E7" s="8">
        <v>246</v>
      </c>
      <c r="F7" s="8">
        <v>263</v>
      </c>
      <c r="G7" s="8">
        <v>271</v>
      </c>
      <c r="H7" s="66">
        <f t="shared" ref="H7:H9" si="2">G7/F7*100</f>
        <v>103.04182509505704</v>
      </c>
      <c r="I7" s="61" t="s">
        <v>72</v>
      </c>
    </row>
    <row r="8" s="67" customFormat="1" ht="48.950000000000003" customHeight="1">
      <c r="A8" s="68">
        <v>2</v>
      </c>
      <c r="B8" s="69" t="s">
        <v>73</v>
      </c>
      <c r="C8" s="68" t="s">
        <v>70</v>
      </c>
      <c r="D8" s="70" t="s">
        <v>74</v>
      </c>
      <c r="E8" s="9">
        <v>4351.3000000000002</v>
      </c>
      <c r="F8" s="9">
        <v>2282.5999999999999</v>
      </c>
      <c r="G8" s="9">
        <v>6272.8999999999996</v>
      </c>
      <c r="H8" s="71">
        <f t="shared" si="2"/>
        <v>274.8138088145098</v>
      </c>
      <c r="I8" s="68"/>
    </row>
    <row r="9" s="58" customFormat="1" ht="116.25" customHeight="1">
      <c r="A9" s="61">
        <v>3</v>
      </c>
      <c r="B9" s="64" t="s">
        <v>75</v>
      </c>
      <c r="C9" s="72" t="s">
        <v>76</v>
      </c>
      <c r="D9" s="65" t="s">
        <v>77</v>
      </c>
      <c r="E9" s="73">
        <v>0.80000000000000004</v>
      </c>
      <c r="F9" s="74">
        <v>0.59999999999999998</v>
      </c>
      <c r="G9" s="73">
        <v>0.5</v>
      </c>
      <c r="H9" s="75">
        <f t="shared" si="2"/>
        <v>83.333333333333343</v>
      </c>
      <c r="I9" s="76" t="s">
        <v>78</v>
      </c>
    </row>
    <row r="10" s="77" customFormat="1" ht="68.25" customHeight="1">
      <c r="A10" s="76">
        <v>4</v>
      </c>
      <c r="B10" s="78" t="s">
        <v>79</v>
      </c>
      <c r="C10" s="76" t="s">
        <v>70</v>
      </c>
      <c r="D10" s="79" t="s">
        <v>80</v>
      </c>
      <c r="E10" s="74">
        <v>3.7999999999999998</v>
      </c>
      <c r="F10" s="74">
        <v>0.5</v>
      </c>
      <c r="G10" s="74">
        <v>3.7999999999999998</v>
      </c>
      <c r="H10" s="75">
        <f>G10/F10*100</f>
        <v>760</v>
      </c>
      <c r="I10" s="76"/>
    </row>
    <row r="11" ht="15.75" customHeight="1">
      <c r="A11" s="80" t="s">
        <v>19</v>
      </c>
      <c r="B11" s="80"/>
      <c r="C11" s="80"/>
      <c r="D11" s="80"/>
      <c r="E11" s="80"/>
      <c r="F11" s="80"/>
      <c r="G11" s="80"/>
      <c r="H11" s="80"/>
      <c r="I11" s="80"/>
    </row>
    <row r="12" s="58" customFormat="1" ht="60">
      <c r="A12" s="61">
        <v>1</v>
      </c>
      <c r="B12" s="64" t="s">
        <v>69</v>
      </c>
      <c r="C12" s="61" t="s">
        <v>70</v>
      </c>
      <c r="D12" s="65" t="s">
        <v>71</v>
      </c>
      <c r="E12" s="8">
        <v>246</v>
      </c>
      <c r="F12" s="8">
        <v>263</v>
      </c>
      <c r="G12" s="8">
        <v>271</v>
      </c>
      <c r="H12" s="66">
        <f t="shared" ref="H12:H35" si="3">G12/F12*100</f>
        <v>103.04182509505704</v>
      </c>
      <c r="I12" s="61" t="s">
        <v>72</v>
      </c>
    </row>
    <row r="13" s="81" customFormat="1" ht="45" customHeight="1">
      <c r="A13" s="76">
        <v>2</v>
      </c>
      <c r="B13" s="78" t="s">
        <v>73</v>
      </c>
      <c r="C13" s="76" t="s">
        <v>70</v>
      </c>
      <c r="D13" s="79" t="s">
        <v>74</v>
      </c>
      <c r="E13" s="82">
        <v>4351.3000000000002</v>
      </c>
      <c r="F13" s="82">
        <v>2282.5999999999999</v>
      </c>
      <c r="G13" s="82">
        <v>6272.8999999999996</v>
      </c>
      <c r="H13" s="83">
        <f t="shared" si="3"/>
        <v>274.8138088145098</v>
      </c>
      <c r="I13" s="76"/>
    </row>
    <row r="14" ht="15.75" customHeight="1">
      <c r="A14" s="80" t="s">
        <v>81</v>
      </c>
      <c r="B14" s="80"/>
      <c r="C14" s="80"/>
      <c r="D14" s="80"/>
      <c r="E14" s="80"/>
      <c r="F14" s="80"/>
      <c r="G14" s="80"/>
      <c r="H14" s="80"/>
      <c r="I14" s="80"/>
    </row>
    <row r="15" s="58" customFormat="1" ht="71.650000000000006" customHeight="1">
      <c r="A15" s="61" t="s">
        <v>82</v>
      </c>
      <c r="B15" s="64" t="s">
        <v>83</v>
      </c>
      <c r="C15" s="61" t="s">
        <v>70</v>
      </c>
      <c r="D15" s="65" t="s">
        <v>84</v>
      </c>
      <c r="E15" s="8">
        <v>3</v>
      </c>
      <c r="F15" s="8">
        <v>3</v>
      </c>
      <c r="G15" s="84">
        <v>2</v>
      </c>
      <c r="H15" s="66">
        <f t="shared" si="3"/>
        <v>66.666666666666657</v>
      </c>
      <c r="I15" s="61"/>
    </row>
    <row r="16" ht="30.399999999999999" customHeight="1">
      <c r="A16" s="80" t="s">
        <v>85</v>
      </c>
      <c r="B16" s="80"/>
      <c r="C16" s="80"/>
      <c r="D16" s="80"/>
      <c r="E16" s="80"/>
      <c r="F16" s="80"/>
      <c r="G16" s="80"/>
      <c r="H16" s="80"/>
      <c r="I16" s="80"/>
    </row>
    <row r="17" s="58" customFormat="1" ht="124.5" customHeight="1">
      <c r="A17" s="61" t="s">
        <v>86</v>
      </c>
      <c r="B17" s="85" t="s">
        <v>87</v>
      </c>
      <c r="C17" s="61" t="s">
        <v>70</v>
      </c>
      <c r="D17" s="65" t="s">
        <v>84</v>
      </c>
      <c r="E17" s="8">
        <v>190</v>
      </c>
      <c r="F17" s="8">
        <v>170</v>
      </c>
      <c r="G17" s="84">
        <v>172</v>
      </c>
      <c r="H17" s="86">
        <f t="shared" si="3"/>
        <v>101.17647058823529</v>
      </c>
      <c r="I17" s="61"/>
    </row>
    <row r="18" ht="25.5" customHeight="1">
      <c r="A18" s="80" t="s">
        <v>88</v>
      </c>
      <c r="B18" s="80"/>
      <c r="C18" s="80"/>
      <c r="D18" s="80"/>
      <c r="E18" s="80"/>
      <c r="F18" s="80"/>
      <c r="G18" s="80"/>
      <c r="H18" s="80"/>
      <c r="I18" s="80"/>
    </row>
    <row r="19" s="59" customFormat="1" ht="121.5" customHeight="1">
      <c r="A19" s="8" t="s">
        <v>89</v>
      </c>
      <c r="B19" s="87" t="s">
        <v>90</v>
      </c>
      <c r="C19" s="61" t="s">
        <v>70</v>
      </c>
      <c r="D19" s="65" t="s">
        <v>77</v>
      </c>
      <c r="E19" s="8">
        <v>223</v>
      </c>
      <c r="F19" s="8">
        <v>100</v>
      </c>
      <c r="G19" s="8">
        <v>198</v>
      </c>
      <c r="H19" s="66">
        <f t="shared" si="3"/>
        <v>198</v>
      </c>
      <c r="I19" s="61"/>
    </row>
    <row r="20" ht="39.75" customHeight="1">
      <c r="A20" s="80" t="s">
        <v>91</v>
      </c>
      <c r="B20" s="80"/>
      <c r="C20" s="80"/>
      <c r="D20" s="80"/>
      <c r="E20" s="80"/>
      <c r="F20" s="80"/>
      <c r="G20" s="80"/>
      <c r="H20" s="80"/>
      <c r="I20" s="80"/>
    </row>
    <row r="21" s="58" customFormat="1" ht="94.5" customHeight="1">
      <c r="A21" s="61" t="s">
        <v>92</v>
      </c>
      <c r="B21" s="88" t="s">
        <v>93</v>
      </c>
      <c r="C21" s="61" t="s">
        <v>70</v>
      </c>
      <c r="D21" s="65" t="s">
        <v>94</v>
      </c>
      <c r="E21" s="8">
        <v>100</v>
      </c>
      <c r="F21" s="8">
        <v>100</v>
      </c>
      <c r="G21" s="84">
        <v>100</v>
      </c>
      <c r="H21" s="86">
        <v>100</v>
      </c>
      <c r="I21" s="61"/>
    </row>
    <row r="22" s="89" customFormat="1" ht="15" customHeight="1">
      <c r="A22" s="90" t="s">
        <v>30</v>
      </c>
      <c r="B22" s="90"/>
      <c r="C22" s="90"/>
      <c r="D22" s="90"/>
      <c r="E22" s="90"/>
      <c r="F22" s="90"/>
      <c r="G22" s="90"/>
      <c r="H22" s="90"/>
      <c r="I22" s="90"/>
    </row>
    <row r="23" s="91" customFormat="1" ht="98.099999999999994" customHeight="1">
      <c r="A23" s="76">
        <v>1</v>
      </c>
      <c r="B23" s="76" t="s">
        <v>95</v>
      </c>
      <c r="C23" s="92" t="s">
        <v>76</v>
      </c>
      <c r="D23" s="79" t="s">
        <v>77</v>
      </c>
      <c r="E23" s="73">
        <v>0.80000000000000004</v>
      </c>
      <c r="F23" s="74">
        <v>0.59999999999999998</v>
      </c>
      <c r="G23" s="73">
        <v>0.5</v>
      </c>
      <c r="H23" s="75">
        <f t="shared" si="3"/>
        <v>83.333333333333343</v>
      </c>
      <c r="I23" s="93" t="s">
        <v>96</v>
      </c>
    </row>
    <row r="24" s="89" customFormat="1" ht="54.75" customHeight="1">
      <c r="A24" s="94">
        <v>2</v>
      </c>
      <c r="B24" s="76" t="s">
        <v>97</v>
      </c>
      <c r="C24" s="92" t="s">
        <v>76</v>
      </c>
      <c r="D24" s="79" t="s">
        <v>77</v>
      </c>
      <c r="E24" s="95">
        <v>0.40000000000000002</v>
      </c>
      <c r="F24" s="95">
        <v>0</v>
      </c>
      <c r="G24" s="74">
        <v>0</v>
      </c>
      <c r="H24" s="75" t="s">
        <v>53</v>
      </c>
      <c r="I24" s="93"/>
    </row>
    <row r="25" s="89" customFormat="1" ht="15">
      <c r="A25" s="90"/>
      <c r="B25" s="90"/>
      <c r="C25" s="90"/>
      <c r="D25" s="90"/>
      <c r="E25" s="90"/>
      <c r="F25" s="90"/>
      <c r="G25" s="90"/>
      <c r="H25" s="90"/>
      <c r="I25" s="90"/>
    </row>
    <row r="26" s="89" customFormat="1" ht="98.099999999999994" customHeight="1">
      <c r="A26" s="76" t="s">
        <v>98</v>
      </c>
      <c r="B26" s="76" t="s">
        <v>99</v>
      </c>
      <c r="C26" s="76" t="s">
        <v>70</v>
      </c>
      <c r="D26" s="76" t="s">
        <v>77</v>
      </c>
      <c r="E26" s="93">
        <v>88</v>
      </c>
      <c r="F26" s="93">
        <v>10</v>
      </c>
      <c r="G26" s="93">
        <v>98</v>
      </c>
      <c r="H26" s="75">
        <f t="shared" si="3"/>
        <v>980.00000000000011</v>
      </c>
      <c r="I26" s="76"/>
    </row>
    <row r="27" ht="22.5" customHeight="1">
      <c r="A27" s="80" t="s">
        <v>35</v>
      </c>
      <c r="B27" s="80"/>
      <c r="C27" s="80"/>
      <c r="D27" s="80"/>
      <c r="E27" s="80"/>
      <c r="F27" s="80"/>
      <c r="G27" s="80"/>
      <c r="H27" s="80"/>
      <c r="I27" s="80"/>
    </row>
    <row r="28" s="96" customFormat="1" ht="45">
      <c r="A28" s="9">
        <v>1</v>
      </c>
      <c r="B28" s="97" t="s">
        <v>79</v>
      </c>
      <c r="C28" s="9" t="s">
        <v>70</v>
      </c>
      <c r="D28" s="98" t="s">
        <v>80</v>
      </c>
      <c r="E28" s="9">
        <v>3.7999999999999998</v>
      </c>
      <c r="F28" s="9">
        <v>0.5</v>
      </c>
      <c r="G28" s="9">
        <v>3.7999999999999998</v>
      </c>
      <c r="H28" s="71">
        <f t="shared" si="3"/>
        <v>760</v>
      </c>
      <c r="I28" s="9"/>
    </row>
    <row r="29" ht="15.75" customHeight="1">
      <c r="A29" s="80" t="s">
        <v>38</v>
      </c>
      <c r="B29" s="80"/>
      <c r="C29" s="80"/>
      <c r="D29" s="80"/>
      <c r="E29" s="80"/>
      <c r="F29" s="80"/>
      <c r="G29" s="80"/>
      <c r="H29" s="80"/>
      <c r="I29" s="80"/>
    </row>
    <row r="30" s="91" customFormat="1" ht="45">
      <c r="A30" s="9" t="s">
        <v>100</v>
      </c>
      <c r="B30" s="97" t="s">
        <v>101</v>
      </c>
      <c r="C30" s="9" t="s">
        <v>70</v>
      </c>
      <c r="D30" s="98" t="s">
        <v>102</v>
      </c>
      <c r="E30" s="9">
        <v>15640</v>
      </c>
      <c r="F30" s="9">
        <v>10714</v>
      </c>
      <c r="G30" s="9">
        <v>15640</v>
      </c>
      <c r="H30" s="71">
        <f t="shared" si="3"/>
        <v>145.97722605936158</v>
      </c>
      <c r="I30" s="61"/>
    </row>
    <row r="31" s="99" customFormat="1" ht="45">
      <c r="A31" s="9" t="s">
        <v>103</v>
      </c>
      <c r="B31" s="97" t="s">
        <v>104</v>
      </c>
      <c r="C31" s="9" t="s">
        <v>70</v>
      </c>
      <c r="D31" s="98" t="s">
        <v>77</v>
      </c>
      <c r="E31" s="9">
        <v>1</v>
      </c>
      <c r="F31" s="9">
        <v>7</v>
      </c>
      <c r="G31" s="9">
        <v>1</v>
      </c>
      <c r="H31" s="71">
        <f t="shared" si="3"/>
        <v>14.285714285714285</v>
      </c>
      <c r="I31" s="9" t="s">
        <v>105</v>
      </c>
    </row>
    <row r="32" ht="15" customHeight="1">
      <c r="A32" s="80" t="s">
        <v>41</v>
      </c>
      <c r="B32" s="80"/>
      <c r="C32" s="80"/>
      <c r="D32" s="80"/>
      <c r="E32" s="80"/>
      <c r="F32" s="80"/>
      <c r="G32" s="80"/>
      <c r="H32" s="80"/>
      <c r="I32" s="80"/>
    </row>
    <row r="33" s="59" customFormat="1" ht="58.5" customHeight="1">
      <c r="A33" s="8" t="s">
        <v>46</v>
      </c>
      <c r="B33" s="44" t="s">
        <v>106</v>
      </c>
      <c r="C33" s="61" t="s">
        <v>70</v>
      </c>
      <c r="D33" s="100" t="s">
        <v>102</v>
      </c>
      <c r="E33" s="8">
        <v>1631</v>
      </c>
      <c r="F33" s="8">
        <v>1186</v>
      </c>
      <c r="G33" s="8">
        <v>1960</v>
      </c>
      <c r="H33" s="86">
        <f t="shared" si="3"/>
        <v>165.26138279932547</v>
      </c>
      <c r="I33" s="61"/>
    </row>
    <row r="34" s="59" customFormat="1" ht="64.5" customHeight="1">
      <c r="A34" s="8" t="s">
        <v>49</v>
      </c>
      <c r="B34" s="44" t="s">
        <v>107</v>
      </c>
      <c r="C34" s="61" t="s">
        <v>70</v>
      </c>
      <c r="D34" s="100" t="s">
        <v>94</v>
      </c>
      <c r="E34" s="8">
        <v>65</v>
      </c>
      <c r="F34" s="8">
        <v>66</v>
      </c>
      <c r="G34" s="8">
        <v>66</v>
      </c>
      <c r="H34" s="86">
        <f t="shared" si="3"/>
        <v>100</v>
      </c>
      <c r="I34" s="61"/>
    </row>
    <row r="35" s="59" customFormat="1" ht="58.5" customHeight="1">
      <c r="A35" s="8" t="s">
        <v>54</v>
      </c>
      <c r="B35" s="44" t="s">
        <v>108</v>
      </c>
      <c r="C35" s="61" t="s">
        <v>70</v>
      </c>
      <c r="D35" s="100" t="s">
        <v>77</v>
      </c>
      <c r="E35" s="8">
        <v>411</v>
      </c>
      <c r="F35" s="8">
        <v>421</v>
      </c>
      <c r="G35" s="8">
        <v>421</v>
      </c>
      <c r="H35" s="86">
        <f t="shared" si="3"/>
        <v>100</v>
      </c>
      <c r="I35" s="61"/>
    </row>
  </sheetData>
  <mergeCells count="21">
    <mergeCell ref="A1:I1"/>
    <mergeCell ref="A2:A4"/>
    <mergeCell ref="B2:B4"/>
    <mergeCell ref="C2:C4"/>
    <mergeCell ref="D2:D4"/>
    <mergeCell ref="E2:H2"/>
    <mergeCell ref="I2:I4"/>
    <mergeCell ref="E3:E4"/>
    <mergeCell ref="F3:H3"/>
    <mergeCell ref="A6:I6"/>
    <mergeCell ref="A11:I11"/>
    <mergeCell ref="A14:I14"/>
    <mergeCell ref="A16:I16"/>
    <mergeCell ref="A18:I18"/>
    <mergeCell ref="A20:I20"/>
    <mergeCell ref="A22:I22"/>
    <mergeCell ref="I23:I24"/>
    <mergeCell ref="A25:I25"/>
    <mergeCell ref="A27:I27"/>
    <mergeCell ref="A29:I29"/>
    <mergeCell ref="A32:I32"/>
  </mergeCells>
  <printOptions headings="0" gridLines="0"/>
  <pageMargins left="0.11811023622047245" right="0.11811023622047245" top="0.59055118110236249" bottom="0.11811023622047245" header="0.51180555555555496" footer="0.51180555555555496"/>
  <pageSetup paperSize="9" scale="71" firstPageNumber="0" fitToWidth="1" fitToHeight="0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80" workbookViewId="0">
      <selection activeCell="G26" activeCellId="0" sqref="G26"/>
    </sheetView>
  </sheetViews>
  <sheetFormatPr defaultRowHeight="14.25"/>
  <cols>
    <col customWidth="1" min="1" max="1" style="58" width="5.85546875"/>
    <col customWidth="1" min="2" max="2" style="58" width="28.7109375"/>
    <col customWidth="1" min="3" max="3" style="58" width="44.7109375"/>
    <col customWidth="1" min="4" max="4" style="101" width="7.42578125"/>
    <col customWidth="1" min="5" max="5" style="101" width="6.85546875"/>
    <col customWidth="1" min="6" max="6" style="101" width="16.28515625"/>
    <col customWidth="1" min="7" max="7" style="102" width="8.5703125"/>
    <col customWidth="1" min="8" max="8" style="103" width="8.85546875"/>
    <col customWidth="1" min="9" max="10" style="58" width="10.42578125"/>
    <col customWidth="1" min="11" max="11" style="58" width="8"/>
    <col customWidth="1" min="12" max="12" style="58" width="7.42578125"/>
    <col customWidth="1" min="13" max="257" style="58" width="9"/>
    <col customWidth="1" min="258" max="1025" width="8.7109375"/>
  </cols>
  <sheetData>
    <row r="1" ht="38.25" customHeight="1">
      <c r="A1" s="104" t="s">
        <v>109</v>
      </c>
      <c r="B1" s="104"/>
      <c r="C1" s="104"/>
      <c r="D1" s="104"/>
      <c r="E1" s="104"/>
      <c r="F1" s="104"/>
      <c r="G1" s="105"/>
      <c r="H1" s="105"/>
      <c r="I1" s="104"/>
      <c r="J1" s="104"/>
      <c r="K1" s="104"/>
      <c r="L1" s="104"/>
    </row>
    <row r="2" ht="34.5" customHeight="1">
      <c r="A2" s="61" t="s">
        <v>110</v>
      </c>
      <c r="B2" s="61" t="s">
        <v>2</v>
      </c>
      <c r="C2" s="61" t="s">
        <v>111</v>
      </c>
      <c r="D2" s="106" t="s">
        <v>112</v>
      </c>
      <c r="E2" s="106"/>
      <c r="F2" s="106"/>
      <c r="G2" s="48"/>
      <c r="H2" s="9" t="s">
        <v>113</v>
      </c>
      <c r="I2" s="61"/>
      <c r="J2" s="61"/>
      <c r="K2" s="61"/>
      <c r="L2" s="61"/>
    </row>
    <row r="3" ht="127.5" customHeight="1">
      <c r="A3" s="61"/>
      <c r="B3" s="61"/>
      <c r="C3" s="61"/>
      <c r="D3" s="106" t="s">
        <v>114</v>
      </c>
      <c r="E3" s="106" t="s">
        <v>115</v>
      </c>
      <c r="F3" s="106" t="s">
        <v>116</v>
      </c>
      <c r="G3" s="48" t="s">
        <v>117</v>
      </c>
      <c r="H3" s="9" t="s">
        <v>10</v>
      </c>
      <c r="I3" s="61" t="s">
        <v>11</v>
      </c>
      <c r="J3" s="61" t="s">
        <v>12</v>
      </c>
      <c r="K3" s="61" t="s">
        <v>13</v>
      </c>
      <c r="L3" s="61" t="s">
        <v>14</v>
      </c>
    </row>
    <row r="4" ht="15">
      <c r="A4" s="61">
        <v>1</v>
      </c>
      <c r="B4" s="61">
        <v>2</v>
      </c>
      <c r="C4" s="61">
        <v>3</v>
      </c>
      <c r="D4" s="106">
        <v>4</v>
      </c>
      <c r="E4" s="106">
        <v>5</v>
      </c>
      <c r="F4" s="106">
        <v>6</v>
      </c>
      <c r="G4" s="48">
        <v>7</v>
      </c>
      <c r="H4" s="9">
        <v>8</v>
      </c>
      <c r="I4" s="61">
        <v>9</v>
      </c>
      <c r="J4" s="61">
        <v>10</v>
      </c>
      <c r="K4" s="61">
        <v>11</v>
      </c>
      <c r="L4" s="61">
        <v>12</v>
      </c>
    </row>
    <row r="5" s="5" customFormat="1" ht="38.25" customHeight="1">
      <c r="A5" s="12">
        <v>1</v>
      </c>
      <c r="B5" s="107" t="s">
        <v>118</v>
      </c>
      <c r="C5" s="44" t="s">
        <v>119</v>
      </c>
      <c r="D5" s="108" t="s">
        <v>17</v>
      </c>
      <c r="E5" s="108" t="s">
        <v>17</v>
      </c>
      <c r="F5" s="108" t="s">
        <v>17</v>
      </c>
      <c r="G5" s="109" t="s">
        <v>17</v>
      </c>
      <c r="H5" s="43">
        <f>H6+H7+H8+H9+H10+H11</f>
        <v>994</v>
      </c>
      <c r="I5" s="110">
        <f>I6+I7+I8+I9+I10+I11</f>
        <v>994</v>
      </c>
      <c r="J5" s="110">
        <f>J6+J7+J8+J9+J10+J11</f>
        <v>815.50000000000011</v>
      </c>
      <c r="K5" s="110">
        <f t="shared" ref="K5:K11" si="4">J5/H5*100</f>
        <v>82.042253521126767</v>
      </c>
      <c r="L5" s="110">
        <f t="shared" ref="L5:L11" si="5">J5/I5*100</f>
        <v>82.042253521126767</v>
      </c>
    </row>
    <row r="6" s="5" customFormat="1" ht="52.5" customHeight="1">
      <c r="A6" s="12"/>
      <c r="B6" s="107"/>
      <c r="C6" s="44" t="s">
        <v>120</v>
      </c>
      <c r="D6" s="39">
        <v>850</v>
      </c>
      <c r="E6" s="39" t="s">
        <v>121</v>
      </c>
      <c r="F6" s="48" t="s">
        <v>122</v>
      </c>
      <c r="G6" s="48" t="s">
        <v>123</v>
      </c>
      <c r="H6" s="10">
        <f>H12</f>
        <v>373</v>
      </c>
      <c r="I6" s="10">
        <f>I12</f>
        <v>373</v>
      </c>
      <c r="J6" s="10">
        <f>J12</f>
        <v>306.60000000000002</v>
      </c>
      <c r="K6" s="110">
        <f t="shared" si="4"/>
        <v>82.198391420911534</v>
      </c>
      <c r="L6" s="110">
        <f t="shared" si="5"/>
        <v>82.198391420911534</v>
      </c>
    </row>
    <row r="7" s="5" customFormat="1" ht="45">
      <c r="A7" s="12"/>
      <c r="B7" s="107"/>
      <c r="C7" s="44" t="s">
        <v>124</v>
      </c>
      <c r="D7" s="50" t="s">
        <v>125</v>
      </c>
      <c r="E7" s="50" t="s">
        <v>17</v>
      </c>
      <c r="F7" s="50" t="s">
        <v>17</v>
      </c>
      <c r="G7" s="14" t="s">
        <v>17</v>
      </c>
      <c r="H7" s="10">
        <f>H19</f>
        <v>0</v>
      </c>
      <c r="I7" s="111">
        <f>I19</f>
        <v>0</v>
      </c>
      <c r="J7" s="111">
        <f>J19</f>
        <v>0</v>
      </c>
      <c r="K7" s="110">
        <v>0</v>
      </c>
      <c r="L7" s="110">
        <v>0</v>
      </c>
    </row>
    <row r="8" s="5" customFormat="1" ht="57" customHeight="1">
      <c r="A8" s="12"/>
      <c r="B8" s="107"/>
      <c r="C8" s="112" t="s">
        <v>126</v>
      </c>
      <c r="D8" s="39" t="s">
        <v>125</v>
      </c>
      <c r="E8" s="39" t="s">
        <v>121</v>
      </c>
      <c r="F8" s="39" t="s">
        <v>127</v>
      </c>
      <c r="G8" s="48" t="s">
        <v>128</v>
      </c>
      <c r="H8" s="57">
        <f t="shared" ref="H8:H11" si="6">H23</f>
        <v>112</v>
      </c>
      <c r="I8" s="111">
        <f t="shared" ref="I8:I11" si="7">I23</f>
        <v>112</v>
      </c>
      <c r="J8" s="111">
        <f t="shared" ref="J8:J11" si="8">J23</f>
        <v>71.299999999999997</v>
      </c>
      <c r="K8" s="110">
        <f t="shared" si="4"/>
        <v>63.660714285714285</v>
      </c>
      <c r="L8" s="110">
        <f t="shared" si="5"/>
        <v>63.660714285714285</v>
      </c>
    </row>
    <row r="9" s="5" customFormat="1" ht="57" customHeight="1">
      <c r="A9" s="12"/>
      <c r="B9" s="107"/>
      <c r="C9" s="51" t="s">
        <v>129</v>
      </c>
      <c r="D9" s="113">
        <v>850</v>
      </c>
      <c r="E9" s="114" t="s">
        <v>130</v>
      </c>
      <c r="F9" s="39" t="s">
        <v>131</v>
      </c>
      <c r="G9" s="48" t="s">
        <v>132</v>
      </c>
      <c r="H9" s="115">
        <f t="shared" si="6"/>
        <v>159</v>
      </c>
      <c r="I9" s="116">
        <f t="shared" si="7"/>
        <v>159</v>
      </c>
      <c r="J9" s="116">
        <f t="shared" si="8"/>
        <v>96.200000000000003</v>
      </c>
      <c r="K9" s="117">
        <f t="shared" si="4"/>
        <v>60.503144654088047</v>
      </c>
      <c r="L9" s="117">
        <f t="shared" si="5"/>
        <v>60.503144654088047</v>
      </c>
    </row>
    <row r="10" s="5" customFormat="1" ht="67.5" customHeight="1">
      <c r="A10" s="12"/>
      <c r="B10" s="107"/>
      <c r="C10" s="45" t="s">
        <v>133</v>
      </c>
      <c r="D10" s="39" t="s">
        <v>134</v>
      </c>
      <c r="E10" s="118" t="s">
        <v>130</v>
      </c>
      <c r="F10" s="108" t="s">
        <v>131</v>
      </c>
      <c r="G10" s="48" t="s">
        <v>128</v>
      </c>
      <c r="H10" s="115">
        <f t="shared" si="6"/>
        <v>327</v>
      </c>
      <c r="I10" s="116">
        <f t="shared" si="7"/>
        <v>327</v>
      </c>
      <c r="J10" s="116">
        <f t="shared" si="8"/>
        <v>326.80000000000001</v>
      </c>
      <c r="K10" s="117" t="s">
        <v>53</v>
      </c>
      <c r="L10" s="117">
        <f t="shared" si="5"/>
        <v>99.938837920489306</v>
      </c>
    </row>
    <row r="11" s="5" customFormat="1" ht="55.5" customHeight="1">
      <c r="A11" s="12"/>
      <c r="B11" s="107"/>
      <c r="C11" s="45" t="s">
        <v>135</v>
      </c>
      <c r="D11" s="50" t="s">
        <v>136</v>
      </c>
      <c r="E11" s="118" t="s">
        <v>130</v>
      </c>
      <c r="F11" s="119" t="s">
        <v>131</v>
      </c>
      <c r="G11" s="48" t="s">
        <v>137</v>
      </c>
      <c r="H11" s="115">
        <f t="shared" si="6"/>
        <v>23</v>
      </c>
      <c r="I11" s="116">
        <f t="shared" si="7"/>
        <v>23</v>
      </c>
      <c r="J11" s="116">
        <f t="shared" si="8"/>
        <v>14.6</v>
      </c>
      <c r="K11" s="117">
        <f t="shared" si="4"/>
        <v>63.478260869565219</v>
      </c>
      <c r="L11" s="117">
        <f t="shared" si="5"/>
        <v>63.478260869565219</v>
      </c>
    </row>
    <row r="12" s="67" customFormat="1" ht="15.75" customHeight="1">
      <c r="A12" s="9" t="s">
        <v>21</v>
      </c>
      <c r="B12" s="120" t="s">
        <v>19</v>
      </c>
      <c r="C12" s="120" t="s">
        <v>138</v>
      </c>
      <c r="D12" s="48">
        <v>850</v>
      </c>
      <c r="E12" s="48" t="s">
        <v>121</v>
      </c>
      <c r="F12" s="48" t="s">
        <v>122</v>
      </c>
      <c r="G12" s="48" t="s">
        <v>17</v>
      </c>
      <c r="H12" s="43">
        <f t="shared" ref="H12:H13" si="9">H14+H16</f>
        <v>373</v>
      </c>
      <c r="I12" s="43">
        <f t="shared" ref="I12:I13" si="10">I14+I16</f>
        <v>373</v>
      </c>
      <c r="J12" s="43">
        <f t="shared" ref="J12:J13" si="11">J14+J16</f>
        <v>306.60000000000002</v>
      </c>
      <c r="K12" s="43">
        <f t="shared" ref="K12:K17" si="12">J12/H12*100</f>
        <v>82.198391420911534</v>
      </c>
      <c r="L12" s="43">
        <f t="shared" ref="L12:L17" si="13">J12/I12*100</f>
        <v>82.198391420911534</v>
      </c>
    </row>
    <row r="13" s="67" customFormat="1" ht="60">
      <c r="A13" s="9"/>
      <c r="B13" s="120"/>
      <c r="C13" s="97" t="s">
        <v>139</v>
      </c>
      <c r="D13" s="48">
        <v>850</v>
      </c>
      <c r="E13" s="48" t="s">
        <v>121</v>
      </c>
      <c r="F13" s="48" t="s">
        <v>122</v>
      </c>
      <c r="G13" s="48" t="s">
        <v>123</v>
      </c>
      <c r="H13" s="10">
        <f t="shared" si="9"/>
        <v>373</v>
      </c>
      <c r="I13" s="10">
        <f t="shared" si="10"/>
        <v>373</v>
      </c>
      <c r="J13" s="10">
        <f t="shared" si="11"/>
        <v>306.60000000000002</v>
      </c>
      <c r="K13" s="43">
        <f t="shared" si="12"/>
        <v>82.198391420911534</v>
      </c>
      <c r="L13" s="43">
        <f t="shared" si="13"/>
        <v>82.198391420911534</v>
      </c>
    </row>
    <row r="14" s="67" customFormat="1" ht="19.5" customHeight="1">
      <c r="A14" s="9" t="s">
        <v>82</v>
      </c>
      <c r="B14" s="97" t="s">
        <v>140</v>
      </c>
      <c r="C14" s="120" t="s">
        <v>138</v>
      </c>
      <c r="D14" s="109" t="s">
        <v>125</v>
      </c>
      <c r="E14" s="109" t="s">
        <v>121</v>
      </c>
      <c r="F14" s="48" t="s">
        <v>141</v>
      </c>
      <c r="G14" s="109" t="s">
        <v>137</v>
      </c>
      <c r="H14" s="43">
        <f>H15</f>
        <v>300</v>
      </c>
      <c r="I14" s="43">
        <f>I15</f>
        <v>300</v>
      </c>
      <c r="J14" s="43">
        <f>J15</f>
        <v>300</v>
      </c>
      <c r="K14" s="121">
        <f t="shared" si="12"/>
        <v>100</v>
      </c>
      <c r="L14" s="121">
        <f t="shared" si="13"/>
        <v>100</v>
      </c>
    </row>
    <row r="15" s="67" customFormat="1" ht="60">
      <c r="A15" s="9"/>
      <c r="B15" s="97"/>
      <c r="C15" s="97" t="s">
        <v>139</v>
      </c>
      <c r="D15" s="48">
        <v>850</v>
      </c>
      <c r="E15" s="48" t="s">
        <v>121</v>
      </c>
      <c r="F15" s="48" t="s">
        <v>141</v>
      </c>
      <c r="G15" s="48" t="s">
        <v>137</v>
      </c>
      <c r="H15" s="10">
        <v>300</v>
      </c>
      <c r="I15" s="10">
        <v>300</v>
      </c>
      <c r="J15" s="10">
        <v>300</v>
      </c>
      <c r="K15" s="121">
        <f t="shared" si="12"/>
        <v>100</v>
      </c>
      <c r="L15" s="121">
        <f t="shared" si="13"/>
        <v>100</v>
      </c>
    </row>
    <row r="16" s="67" customFormat="1" ht="19.5" customHeight="1">
      <c r="A16" s="9" t="s">
        <v>142</v>
      </c>
      <c r="B16" s="97" t="s">
        <v>27</v>
      </c>
      <c r="C16" s="120" t="s">
        <v>138</v>
      </c>
      <c r="D16" s="48">
        <v>850</v>
      </c>
      <c r="E16" s="48" t="s">
        <v>121</v>
      </c>
      <c r="F16" s="48" t="s">
        <v>143</v>
      </c>
      <c r="G16" s="109" t="s">
        <v>144</v>
      </c>
      <c r="H16" s="43">
        <f>H17</f>
        <v>73</v>
      </c>
      <c r="I16" s="43">
        <f>I17</f>
        <v>73</v>
      </c>
      <c r="J16" s="43">
        <f>J17</f>
        <v>6.5999999999999996</v>
      </c>
      <c r="K16" s="121">
        <f t="shared" si="12"/>
        <v>9.0410958904109577</v>
      </c>
      <c r="L16" s="121">
        <f t="shared" si="13"/>
        <v>9.0410958904109577</v>
      </c>
    </row>
    <row r="17" s="67" customFormat="1" ht="88.5" customHeight="1">
      <c r="A17" s="9"/>
      <c r="B17" s="97"/>
      <c r="C17" s="97" t="s">
        <v>139</v>
      </c>
      <c r="D17" s="48">
        <v>850</v>
      </c>
      <c r="E17" s="48" t="s">
        <v>121</v>
      </c>
      <c r="F17" s="48" t="s">
        <v>143</v>
      </c>
      <c r="G17" s="48" t="s">
        <v>145</v>
      </c>
      <c r="H17" s="10">
        <v>73</v>
      </c>
      <c r="I17" s="10">
        <v>73</v>
      </c>
      <c r="J17" s="10">
        <v>6.5999999999999996</v>
      </c>
      <c r="K17" s="121">
        <f t="shared" si="12"/>
        <v>9.0410958904109577</v>
      </c>
      <c r="L17" s="121">
        <f t="shared" si="13"/>
        <v>9.0410958904109577</v>
      </c>
    </row>
    <row r="18" s="67" customFormat="1" ht="15.75" customHeight="1">
      <c r="A18" s="9" t="s">
        <v>146</v>
      </c>
      <c r="B18" s="120" t="s">
        <v>30</v>
      </c>
      <c r="C18" s="120" t="s">
        <v>138</v>
      </c>
      <c r="D18" s="109" t="s">
        <v>17</v>
      </c>
      <c r="E18" s="109" t="s">
        <v>17</v>
      </c>
      <c r="F18" s="109" t="s">
        <v>17</v>
      </c>
      <c r="G18" s="109" t="s">
        <v>17</v>
      </c>
      <c r="H18" s="43">
        <f t="shared" ref="H18:H19" si="14">H20</f>
        <v>0</v>
      </c>
      <c r="I18" s="43">
        <f t="shared" ref="I18:I19" si="15">I20</f>
        <v>0</v>
      </c>
      <c r="J18" s="43">
        <f t="shared" ref="J18:J19" si="16">J20</f>
        <v>0</v>
      </c>
      <c r="K18" s="43">
        <f t="shared" ref="K18:K19" si="17">K20</f>
        <v>0</v>
      </c>
      <c r="L18" s="43">
        <f t="shared" ref="L18:L19" si="18">L20</f>
        <v>0</v>
      </c>
    </row>
    <row r="19" s="67" customFormat="1" ht="30">
      <c r="A19" s="9"/>
      <c r="B19" s="120"/>
      <c r="C19" s="97" t="s">
        <v>147</v>
      </c>
      <c r="D19" s="48" t="s">
        <v>125</v>
      </c>
      <c r="E19" s="48" t="s">
        <v>17</v>
      </c>
      <c r="F19" s="48" t="s">
        <v>17</v>
      </c>
      <c r="G19" s="48" t="s">
        <v>17</v>
      </c>
      <c r="H19" s="10">
        <f t="shared" si="14"/>
        <v>0</v>
      </c>
      <c r="I19" s="10">
        <f t="shared" si="15"/>
        <v>0</v>
      </c>
      <c r="J19" s="10">
        <f t="shared" si="16"/>
        <v>0</v>
      </c>
      <c r="K19" s="10">
        <f t="shared" si="17"/>
        <v>0</v>
      </c>
      <c r="L19" s="10">
        <f t="shared" si="18"/>
        <v>0</v>
      </c>
    </row>
    <row r="20" s="67" customFormat="1" ht="15.75" customHeight="1">
      <c r="A20" s="9" t="s">
        <v>98</v>
      </c>
      <c r="B20" s="97" t="s">
        <v>148</v>
      </c>
      <c r="C20" s="97" t="s">
        <v>138</v>
      </c>
      <c r="D20" s="109" t="s">
        <v>17</v>
      </c>
      <c r="E20" s="109" t="s">
        <v>17</v>
      </c>
      <c r="F20" s="109" t="s">
        <v>17</v>
      </c>
      <c r="G20" s="109" t="s">
        <v>17</v>
      </c>
      <c r="H20" s="43">
        <f>H21</f>
        <v>0</v>
      </c>
      <c r="I20" s="43">
        <f>I21</f>
        <v>0</v>
      </c>
      <c r="J20" s="43">
        <f>J21</f>
        <v>0</v>
      </c>
      <c r="K20" s="43">
        <f>K21</f>
        <v>0</v>
      </c>
      <c r="L20" s="43">
        <f>L21</f>
        <v>0</v>
      </c>
    </row>
    <row r="21" s="67" customFormat="1" ht="49.5" customHeight="1">
      <c r="A21" s="9"/>
      <c r="B21" s="97"/>
      <c r="C21" s="97" t="s">
        <v>147</v>
      </c>
      <c r="D21" s="48" t="s">
        <v>125</v>
      </c>
      <c r="E21" s="48" t="s">
        <v>17</v>
      </c>
      <c r="F21" s="48" t="s">
        <v>17</v>
      </c>
      <c r="G21" s="48" t="s">
        <v>17</v>
      </c>
      <c r="H21" s="10">
        <v>0</v>
      </c>
      <c r="I21" s="10">
        <v>0</v>
      </c>
      <c r="J21" s="10">
        <v>0</v>
      </c>
      <c r="K21" s="43">
        <v>0</v>
      </c>
      <c r="L21" s="43">
        <v>0</v>
      </c>
    </row>
    <row r="22" s="67" customFormat="1" ht="24.75" customHeight="1">
      <c r="A22" s="13" t="s">
        <v>149</v>
      </c>
      <c r="B22" s="122" t="s">
        <v>35</v>
      </c>
      <c r="C22" s="97" t="s">
        <v>138</v>
      </c>
      <c r="D22" s="123" t="s">
        <v>17</v>
      </c>
      <c r="E22" s="123" t="s">
        <v>17</v>
      </c>
      <c r="F22" s="123" t="s">
        <v>17</v>
      </c>
      <c r="G22" s="123" t="s">
        <v>17</v>
      </c>
      <c r="H22" s="43">
        <f>H23+H24+H25+H26</f>
        <v>621</v>
      </c>
      <c r="I22" s="43">
        <f>I23+I24+I25+I26</f>
        <v>621</v>
      </c>
      <c r="J22" s="43">
        <f>J23+J24+J25+J26</f>
        <v>508.90000000000003</v>
      </c>
      <c r="K22" s="43">
        <f t="shared" ref="K22:K32" si="19">J22/H22*100</f>
        <v>81.948470209339789</v>
      </c>
      <c r="L22" s="43">
        <f t="shared" ref="L22:L32" si="20">J22/I22*100</f>
        <v>81.948470209339789</v>
      </c>
    </row>
    <row r="23" s="5" customFormat="1" ht="45">
      <c r="A23" s="12"/>
      <c r="B23" s="107"/>
      <c r="C23" s="112" t="s">
        <v>150</v>
      </c>
      <c r="D23" s="39" t="s">
        <v>125</v>
      </c>
      <c r="E23" s="39" t="s">
        <v>121</v>
      </c>
      <c r="F23" s="39" t="s">
        <v>127</v>
      </c>
      <c r="G23" s="48" t="s">
        <v>128</v>
      </c>
      <c r="H23" s="57">
        <f>H28</f>
        <v>112</v>
      </c>
      <c r="I23" s="124">
        <f>I28</f>
        <v>112</v>
      </c>
      <c r="J23" s="124">
        <f>J28</f>
        <v>71.299999999999997</v>
      </c>
      <c r="K23" s="110">
        <f t="shared" si="19"/>
        <v>63.660714285714285</v>
      </c>
      <c r="L23" s="110">
        <f t="shared" si="20"/>
        <v>63.660714285714285</v>
      </c>
    </row>
    <row r="24" s="5" customFormat="1" ht="53.25" customHeight="1">
      <c r="A24" s="12"/>
      <c r="B24" s="107"/>
      <c r="C24" s="125" t="s">
        <v>151</v>
      </c>
      <c r="D24" s="39" t="s">
        <v>125</v>
      </c>
      <c r="E24" s="39" t="s">
        <v>130</v>
      </c>
      <c r="F24" s="39" t="s">
        <v>152</v>
      </c>
      <c r="G24" s="48" t="s">
        <v>153</v>
      </c>
      <c r="H24" s="115">
        <f t="shared" ref="H24:H26" si="21">H30</f>
        <v>159</v>
      </c>
      <c r="I24" s="116">
        <f t="shared" ref="I24:I26" si="22">I30</f>
        <v>159</v>
      </c>
      <c r="J24" s="116">
        <f t="shared" ref="J24:J26" si="23">J30</f>
        <v>96.200000000000003</v>
      </c>
      <c r="K24" s="117">
        <f t="shared" si="19"/>
        <v>60.503144654088047</v>
      </c>
      <c r="L24" s="117">
        <f t="shared" si="20"/>
        <v>60.503144654088047</v>
      </c>
    </row>
    <row r="25" s="5" customFormat="1" ht="65.25" customHeight="1">
      <c r="A25" s="12"/>
      <c r="B25" s="107"/>
      <c r="C25" s="44" t="s">
        <v>154</v>
      </c>
      <c r="D25" s="39" t="s">
        <v>134</v>
      </c>
      <c r="E25" s="106" t="s">
        <v>130</v>
      </c>
      <c r="F25" s="39" t="s">
        <v>152</v>
      </c>
      <c r="G25" s="48" t="s">
        <v>144</v>
      </c>
      <c r="H25" s="115">
        <f t="shared" si="21"/>
        <v>327</v>
      </c>
      <c r="I25" s="116">
        <f t="shared" si="22"/>
        <v>327</v>
      </c>
      <c r="J25" s="116">
        <f t="shared" si="23"/>
        <v>326.80000000000001</v>
      </c>
      <c r="K25" s="117" t="s">
        <v>53</v>
      </c>
      <c r="L25" s="117">
        <f t="shared" si="20"/>
        <v>99.938837920489306</v>
      </c>
    </row>
    <row r="26" s="5" customFormat="1" ht="53.25" customHeight="1">
      <c r="A26" s="12"/>
      <c r="B26" s="107"/>
      <c r="C26" s="44" t="s">
        <v>155</v>
      </c>
      <c r="D26" s="39" t="s">
        <v>136</v>
      </c>
      <c r="E26" s="106" t="s">
        <v>130</v>
      </c>
      <c r="F26" s="39" t="s">
        <v>152</v>
      </c>
      <c r="G26" s="48" t="s">
        <v>125</v>
      </c>
      <c r="H26" s="115">
        <f t="shared" si="21"/>
        <v>23</v>
      </c>
      <c r="I26" s="116">
        <f t="shared" si="22"/>
        <v>23</v>
      </c>
      <c r="J26" s="116">
        <f t="shared" si="23"/>
        <v>14.6</v>
      </c>
      <c r="K26" s="117">
        <f t="shared" si="19"/>
        <v>63.478260869565219</v>
      </c>
      <c r="L26" s="117">
        <f t="shared" si="20"/>
        <v>63.478260869565219</v>
      </c>
    </row>
    <row r="27" s="67" customFormat="1" ht="19.699999999999999" customHeight="1">
      <c r="A27" s="9" t="s">
        <v>100</v>
      </c>
      <c r="B27" s="97" t="s">
        <v>156</v>
      </c>
      <c r="C27" s="120" t="s">
        <v>138</v>
      </c>
      <c r="D27" s="109" t="s">
        <v>125</v>
      </c>
      <c r="E27" s="109" t="s">
        <v>121</v>
      </c>
      <c r="F27" s="109" t="s">
        <v>127</v>
      </c>
      <c r="G27" s="109" t="s">
        <v>144</v>
      </c>
      <c r="H27" s="43">
        <f>H28</f>
        <v>112</v>
      </c>
      <c r="I27" s="43">
        <f>I28</f>
        <v>112</v>
      </c>
      <c r="J27" s="43">
        <f>J28</f>
        <v>71.299999999999997</v>
      </c>
      <c r="K27" s="43">
        <f t="shared" si="19"/>
        <v>63.660714285714285</v>
      </c>
      <c r="L27" s="43">
        <f t="shared" si="20"/>
        <v>63.660714285714285</v>
      </c>
    </row>
    <row r="28" s="67" customFormat="1" ht="53.25" customHeight="1">
      <c r="A28" s="9"/>
      <c r="B28" s="97"/>
      <c r="C28" s="97" t="s">
        <v>150</v>
      </c>
      <c r="D28" s="48" t="s">
        <v>125</v>
      </c>
      <c r="E28" s="48" t="s">
        <v>121</v>
      </c>
      <c r="F28" s="48" t="s">
        <v>127</v>
      </c>
      <c r="G28" s="48" t="s">
        <v>128</v>
      </c>
      <c r="H28" s="10">
        <v>112</v>
      </c>
      <c r="I28" s="10">
        <v>112</v>
      </c>
      <c r="J28" s="10">
        <v>71.299999999999997</v>
      </c>
      <c r="K28" s="43">
        <f t="shared" si="19"/>
        <v>63.660714285714285</v>
      </c>
      <c r="L28" s="43">
        <f t="shared" si="20"/>
        <v>63.660714285714285</v>
      </c>
    </row>
    <row r="29" s="67" customFormat="1" ht="53.25" customHeight="1">
      <c r="A29" s="9" t="s">
        <v>46</v>
      </c>
      <c r="B29" s="9" t="s">
        <v>157</v>
      </c>
      <c r="C29" s="120" t="s">
        <v>138</v>
      </c>
      <c r="D29" s="109" t="s">
        <v>17</v>
      </c>
      <c r="E29" s="109" t="s">
        <v>17</v>
      </c>
      <c r="F29" s="109" t="s">
        <v>131</v>
      </c>
      <c r="G29" s="109" t="s">
        <v>17</v>
      </c>
      <c r="H29" s="43">
        <f>H30+H31+H32</f>
        <v>509</v>
      </c>
      <c r="I29" s="43">
        <f>I30+I31+I32</f>
        <v>509</v>
      </c>
      <c r="J29" s="43">
        <f>J30+J31+J32</f>
        <v>437.60000000000002</v>
      </c>
      <c r="K29" s="126">
        <f t="shared" si="19"/>
        <v>85.97249508840865</v>
      </c>
      <c r="L29" s="126">
        <f t="shared" si="20"/>
        <v>85.97249508840865</v>
      </c>
    </row>
    <row r="30" s="67" customFormat="1" ht="81" customHeight="1">
      <c r="A30" s="9"/>
      <c r="B30" s="9"/>
      <c r="C30" s="97" t="s">
        <v>151</v>
      </c>
      <c r="D30" s="48" t="s">
        <v>125</v>
      </c>
      <c r="E30" s="48" t="s">
        <v>130</v>
      </c>
      <c r="F30" s="48" t="s">
        <v>152</v>
      </c>
      <c r="G30" s="48" t="s">
        <v>153</v>
      </c>
      <c r="H30" s="10">
        <v>159</v>
      </c>
      <c r="I30" s="10">
        <v>159</v>
      </c>
      <c r="J30" s="10">
        <v>96.200000000000003</v>
      </c>
      <c r="K30" s="43">
        <f t="shared" si="19"/>
        <v>60.503144654088047</v>
      </c>
      <c r="L30" s="43">
        <f t="shared" si="20"/>
        <v>60.503144654088047</v>
      </c>
    </row>
    <row r="31" s="67" customFormat="1" ht="89.25" customHeight="1">
      <c r="A31" s="9"/>
      <c r="B31" s="9"/>
      <c r="C31" s="97" t="s">
        <v>154</v>
      </c>
      <c r="D31" s="48" t="s">
        <v>134</v>
      </c>
      <c r="E31" s="48" t="s">
        <v>130</v>
      </c>
      <c r="F31" s="48" t="s">
        <v>152</v>
      </c>
      <c r="G31" s="48" t="s">
        <v>144</v>
      </c>
      <c r="H31" s="10">
        <v>327</v>
      </c>
      <c r="I31" s="10">
        <v>327</v>
      </c>
      <c r="J31" s="10">
        <v>326.80000000000001</v>
      </c>
      <c r="K31" s="43" t="s">
        <v>53</v>
      </c>
      <c r="L31" s="43">
        <f t="shared" si="20"/>
        <v>99.938837920489306</v>
      </c>
    </row>
    <row r="32" s="67" customFormat="1" ht="81" customHeight="1">
      <c r="A32" s="9"/>
      <c r="B32" s="9"/>
      <c r="C32" s="97" t="s">
        <v>155</v>
      </c>
      <c r="D32" s="48" t="s">
        <v>136</v>
      </c>
      <c r="E32" s="48" t="s">
        <v>130</v>
      </c>
      <c r="F32" s="48" t="s">
        <v>152</v>
      </c>
      <c r="G32" s="48" t="s">
        <v>125</v>
      </c>
      <c r="H32" s="10">
        <v>23</v>
      </c>
      <c r="I32" s="10">
        <v>23</v>
      </c>
      <c r="J32" s="10">
        <v>14.6</v>
      </c>
      <c r="K32" s="43">
        <f t="shared" si="19"/>
        <v>63.478260869565219</v>
      </c>
      <c r="L32" s="43">
        <f t="shared" si="20"/>
        <v>63.478260869565219</v>
      </c>
    </row>
  </sheetData>
  <mergeCells count="24">
    <mergeCell ref="A1:L1"/>
    <mergeCell ref="A2:A3"/>
    <mergeCell ref="B2:B3"/>
    <mergeCell ref="C2:C3"/>
    <mergeCell ref="D2:G2"/>
    <mergeCell ref="H2:L2"/>
    <mergeCell ref="A5:A11"/>
    <mergeCell ref="B5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6"/>
    <mergeCell ref="B22:B26"/>
    <mergeCell ref="A27:A28"/>
    <mergeCell ref="B27:B28"/>
    <mergeCell ref="A29:A32"/>
    <mergeCell ref="B29:B32"/>
  </mergeCells>
  <printOptions headings="0" gridLines="0"/>
  <pageMargins left="0.11811023622047245" right="0.11811023622047245" top="1.181102362204725" bottom="0.11811023622047245" header="0.51180555555555496" footer="0.51180555555555496"/>
  <pageSetup paperSize="9" scale="65" firstPageNumber="0" fitToWidth="1" fitToHeight="0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2" workbookViewId="0">
      <selection activeCell="E56" activeCellId="0" sqref="E56"/>
    </sheetView>
  </sheetViews>
  <sheetFormatPr defaultRowHeight="14.25"/>
  <cols>
    <col customWidth="1" min="1" max="1" style="127" width="6.5703125"/>
    <col customWidth="1" min="2" max="2" width="37.85546875"/>
    <col customWidth="1" min="3" max="3" width="39.5703125"/>
    <col customWidth="1" min="4" max="6" width="14.5703125"/>
    <col customWidth="1" min="7" max="1025" width="8.7109375"/>
  </cols>
  <sheetData>
    <row r="1" ht="46.5" customHeight="1">
      <c r="A1" s="104" t="s">
        <v>158</v>
      </c>
      <c r="B1" s="104"/>
      <c r="C1" s="104"/>
      <c r="D1" s="104"/>
      <c r="E1" s="104"/>
      <c r="F1" s="104"/>
    </row>
    <row r="2" ht="45">
      <c r="A2" s="61" t="s">
        <v>159</v>
      </c>
      <c r="B2" s="61" t="s">
        <v>160</v>
      </c>
      <c r="C2" s="61" t="s">
        <v>161</v>
      </c>
      <c r="D2" s="61" t="s">
        <v>162</v>
      </c>
      <c r="E2" s="61" t="s">
        <v>163</v>
      </c>
      <c r="F2" s="61" t="s">
        <v>164</v>
      </c>
    </row>
    <row r="3" ht="15">
      <c r="A3" s="61">
        <v>1</v>
      </c>
      <c r="B3" s="61">
        <v>2</v>
      </c>
      <c r="C3" s="61">
        <v>3</v>
      </c>
      <c r="D3" s="61">
        <v>4</v>
      </c>
      <c r="E3" s="61">
        <v>5</v>
      </c>
      <c r="F3" s="61">
        <v>6</v>
      </c>
    </row>
    <row r="4" s="5" customFormat="1" ht="15.75" customHeight="1">
      <c r="A4" s="8">
        <v>1</v>
      </c>
      <c r="B4" s="45" t="s">
        <v>68</v>
      </c>
      <c r="C4" s="45" t="s">
        <v>119</v>
      </c>
      <c r="D4" s="111">
        <f>D5+D6+D7+D8+D9</f>
        <v>2022</v>
      </c>
      <c r="E4" s="111">
        <f>E5+E6+E7+E8+E9</f>
        <v>1787.3</v>
      </c>
      <c r="F4" s="111">
        <f>E4/D4*100</f>
        <v>88.392680514342231</v>
      </c>
    </row>
    <row r="5" s="5" customFormat="1" ht="15">
      <c r="A5" s="8"/>
      <c r="B5" s="45"/>
      <c r="C5" s="45" t="s">
        <v>165</v>
      </c>
      <c r="D5" s="111">
        <f t="shared" ref="D5:D9" si="24">D11+D29+D40</f>
        <v>0</v>
      </c>
      <c r="E5" s="111">
        <f t="shared" ref="E5:E9" si="25">E11+E29+E40</f>
        <v>0</v>
      </c>
      <c r="F5" s="111"/>
    </row>
    <row r="6" s="5" customFormat="1" ht="16.5" customHeight="1">
      <c r="A6" s="8"/>
      <c r="B6" s="45"/>
      <c r="C6" s="45" t="s">
        <v>166</v>
      </c>
      <c r="D6" s="111">
        <f t="shared" si="24"/>
        <v>1028</v>
      </c>
      <c r="E6" s="111">
        <f t="shared" si="25"/>
        <v>971.79999999999995</v>
      </c>
      <c r="F6" s="111">
        <f t="shared" ref="F6:F7" si="26">E6/D6*100</f>
        <v>94.533073929961091</v>
      </c>
    </row>
    <row r="7" s="5" customFormat="1" ht="20.25" customHeight="1">
      <c r="A7" s="8"/>
      <c r="B7" s="45"/>
      <c r="C7" s="45" t="s">
        <v>167</v>
      </c>
      <c r="D7" s="111">
        <f t="shared" si="24"/>
        <v>994</v>
      </c>
      <c r="E7" s="111">
        <f t="shared" si="25"/>
        <v>815.5</v>
      </c>
      <c r="F7" s="111">
        <f t="shared" si="26"/>
        <v>82.042253521126767</v>
      </c>
    </row>
    <row r="8" s="5" customFormat="1" ht="50.25" customHeight="1">
      <c r="A8" s="8"/>
      <c r="B8" s="45"/>
      <c r="C8" s="45" t="s">
        <v>168</v>
      </c>
      <c r="D8" s="111">
        <f t="shared" si="24"/>
        <v>0</v>
      </c>
      <c r="E8" s="111">
        <f t="shared" si="25"/>
        <v>0</v>
      </c>
      <c r="F8" s="111"/>
      <c r="H8" s="128"/>
    </row>
    <row r="9" s="5" customFormat="1" ht="20.25" customHeight="1">
      <c r="A9" s="8"/>
      <c r="B9" s="45"/>
      <c r="C9" s="45" t="s">
        <v>169</v>
      </c>
      <c r="D9" s="111">
        <f t="shared" si="24"/>
        <v>0</v>
      </c>
      <c r="E9" s="111">
        <f t="shared" si="25"/>
        <v>0</v>
      </c>
      <c r="F9" s="111"/>
    </row>
    <row r="10" s="5" customFormat="1" ht="15.75" customHeight="1">
      <c r="A10" s="8" t="s">
        <v>21</v>
      </c>
      <c r="B10" s="45" t="s">
        <v>19</v>
      </c>
      <c r="C10" s="45" t="s">
        <v>119</v>
      </c>
      <c r="D10" s="111">
        <f>D16+D22</f>
        <v>373</v>
      </c>
      <c r="E10" s="111">
        <f>E16+E22</f>
        <v>306.60000000000002</v>
      </c>
      <c r="F10" s="111">
        <f>E10/D10*100</f>
        <v>82.198391420911534</v>
      </c>
    </row>
    <row r="11" s="5" customFormat="1" ht="15">
      <c r="A11" s="8"/>
      <c r="B11" s="45"/>
      <c r="C11" s="45" t="s">
        <v>165</v>
      </c>
      <c r="D11" s="111"/>
      <c r="E11" s="111"/>
      <c r="F11" s="111"/>
    </row>
    <row r="12" s="5" customFormat="1" ht="15">
      <c r="A12" s="8"/>
      <c r="B12" s="45"/>
      <c r="C12" s="45" t="s">
        <v>166</v>
      </c>
      <c r="D12" s="111"/>
      <c r="E12" s="111"/>
      <c r="F12" s="111"/>
    </row>
    <row r="13" s="5" customFormat="1" ht="15">
      <c r="A13" s="8"/>
      <c r="B13" s="45"/>
      <c r="C13" s="45" t="s">
        <v>167</v>
      </c>
      <c r="D13" s="111">
        <f>D19+D25</f>
        <v>373</v>
      </c>
      <c r="E13" s="111">
        <f>E19+E25</f>
        <v>306.60000000000002</v>
      </c>
      <c r="F13" s="111">
        <f>E13/D13*100</f>
        <v>82.198391420911534</v>
      </c>
    </row>
    <row r="14" s="5" customFormat="1" ht="30">
      <c r="A14" s="8"/>
      <c r="B14" s="45"/>
      <c r="C14" s="45" t="s">
        <v>168</v>
      </c>
      <c r="D14" s="111"/>
      <c r="E14" s="111"/>
      <c r="F14" s="111"/>
    </row>
    <row r="15" s="5" customFormat="1" ht="15">
      <c r="A15" s="8"/>
      <c r="B15" s="45"/>
      <c r="C15" s="45" t="s">
        <v>169</v>
      </c>
      <c r="D15" s="111"/>
      <c r="E15" s="111"/>
      <c r="F15" s="111"/>
    </row>
    <row r="16" s="5" customFormat="1" ht="15.75" customHeight="1">
      <c r="A16" s="8" t="s">
        <v>82</v>
      </c>
      <c r="B16" s="45" t="s">
        <v>170</v>
      </c>
      <c r="C16" s="45" t="s">
        <v>119</v>
      </c>
      <c r="D16" s="111">
        <f>D17+D18+D19+D20+D21</f>
        <v>73</v>
      </c>
      <c r="E16" s="111">
        <f>E17+E18+E19+E20+E21</f>
        <v>6.5999999999999996</v>
      </c>
      <c r="F16" s="111">
        <f>E16/D16*100</f>
        <v>9.0410958904109577</v>
      </c>
    </row>
    <row r="17" s="5" customFormat="1" ht="15">
      <c r="A17" s="8"/>
      <c r="B17" s="45"/>
      <c r="C17" s="45" t="s">
        <v>165</v>
      </c>
      <c r="D17" s="111"/>
      <c r="E17" s="111"/>
      <c r="F17" s="111"/>
    </row>
    <row r="18" s="5" customFormat="1" ht="15">
      <c r="A18" s="8"/>
      <c r="B18" s="45"/>
      <c r="C18" s="45" t="s">
        <v>166</v>
      </c>
      <c r="D18" s="111"/>
      <c r="E18" s="111"/>
      <c r="F18" s="111"/>
    </row>
    <row r="19" s="5" customFormat="1" ht="15">
      <c r="A19" s="8"/>
      <c r="B19" s="45"/>
      <c r="C19" s="45" t="s">
        <v>167</v>
      </c>
      <c r="D19" s="111">
        <v>73</v>
      </c>
      <c r="E19" s="111">
        <v>6.5999999999999996</v>
      </c>
      <c r="F19" s="111">
        <f>E19/D19*100</f>
        <v>9.0410958904109577</v>
      </c>
    </row>
    <row r="20" s="5" customFormat="1" ht="30">
      <c r="A20" s="8"/>
      <c r="B20" s="45"/>
      <c r="C20" s="45" t="s">
        <v>168</v>
      </c>
      <c r="D20" s="111"/>
      <c r="E20" s="111"/>
      <c r="F20" s="111"/>
    </row>
    <row r="21" s="5" customFormat="1" ht="15">
      <c r="A21" s="8"/>
      <c r="B21" s="45"/>
      <c r="C21" s="45" t="s">
        <v>169</v>
      </c>
      <c r="D21" s="111"/>
      <c r="E21" s="111"/>
      <c r="F21" s="111"/>
    </row>
    <row r="22" s="5" customFormat="1" ht="15.75" customHeight="1">
      <c r="A22" s="8" t="s">
        <v>142</v>
      </c>
      <c r="B22" s="45" t="s">
        <v>171</v>
      </c>
      <c r="C22" s="45" t="s">
        <v>119</v>
      </c>
      <c r="D22" s="111">
        <f>D23+D24+D25+D26+D27</f>
        <v>300</v>
      </c>
      <c r="E22" s="111">
        <f>E23+E24+E25+E26+E27</f>
        <v>300</v>
      </c>
      <c r="F22" s="111">
        <f>E22/D22*100</f>
        <v>100</v>
      </c>
    </row>
    <row r="23" s="5" customFormat="1" ht="15">
      <c r="A23" s="8"/>
      <c r="B23" s="45"/>
      <c r="C23" s="45" t="s">
        <v>165</v>
      </c>
      <c r="D23" s="111"/>
      <c r="E23" s="111"/>
      <c r="F23" s="111"/>
    </row>
    <row r="24" s="5" customFormat="1" ht="15">
      <c r="A24" s="8"/>
      <c r="B24" s="45"/>
      <c r="C24" s="45" t="s">
        <v>166</v>
      </c>
      <c r="D24" s="111"/>
      <c r="E24" s="111"/>
      <c r="F24" s="111"/>
    </row>
    <row r="25" s="5" customFormat="1" ht="15">
      <c r="A25" s="8"/>
      <c r="B25" s="45"/>
      <c r="C25" s="45" t="s">
        <v>167</v>
      </c>
      <c r="D25" s="111">
        <v>300</v>
      </c>
      <c r="E25" s="111">
        <v>300</v>
      </c>
      <c r="F25" s="111">
        <f>E25/D25*100</f>
        <v>100</v>
      </c>
    </row>
    <row r="26" s="5" customFormat="1" ht="30">
      <c r="A26" s="8"/>
      <c r="B26" s="45"/>
      <c r="C26" s="45" t="s">
        <v>168</v>
      </c>
      <c r="D26" s="111"/>
      <c r="E26" s="111"/>
      <c r="F26" s="111"/>
    </row>
    <row r="27" s="5" customFormat="1" ht="15">
      <c r="A27" s="8"/>
      <c r="B27" s="45"/>
      <c r="C27" s="45" t="s">
        <v>169</v>
      </c>
      <c r="D27" s="111"/>
      <c r="E27" s="111"/>
      <c r="F27" s="111"/>
    </row>
    <row r="28" s="5" customFormat="1" ht="15.75" customHeight="1">
      <c r="A28" s="8" t="s">
        <v>146</v>
      </c>
      <c r="B28" s="45" t="s">
        <v>30</v>
      </c>
      <c r="C28" s="45" t="s">
        <v>119</v>
      </c>
      <c r="D28" s="111">
        <f>D29+D30+D31+D32+D33</f>
        <v>528</v>
      </c>
      <c r="E28" s="111">
        <f>E29+E30+E31+E32+E33</f>
        <v>471.80000000000001</v>
      </c>
      <c r="F28" s="111">
        <f>E28/D28*100</f>
        <v>89.356060606060609</v>
      </c>
    </row>
    <row r="29" s="5" customFormat="1" ht="15">
      <c r="A29" s="8"/>
      <c r="B29" s="45"/>
      <c r="C29" s="45" t="s">
        <v>165</v>
      </c>
      <c r="D29" s="111"/>
      <c r="E29" s="111"/>
      <c r="F29" s="111"/>
    </row>
    <row r="30" s="5" customFormat="1" ht="15">
      <c r="A30" s="8"/>
      <c r="B30" s="45"/>
      <c r="C30" s="45" t="s">
        <v>166</v>
      </c>
      <c r="D30" s="111">
        <f>D36</f>
        <v>528</v>
      </c>
      <c r="E30" s="111">
        <v>471.80000000000001</v>
      </c>
      <c r="F30" s="111">
        <f>E30/D30*100</f>
        <v>89.356060606060609</v>
      </c>
    </row>
    <row r="31" s="5" customFormat="1" ht="15">
      <c r="A31" s="8"/>
      <c r="B31" s="45"/>
      <c r="C31" s="45" t="s">
        <v>167</v>
      </c>
      <c r="D31" s="111"/>
      <c r="E31" s="111"/>
      <c r="F31" s="111"/>
    </row>
    <row r="32" s="5" customFormat="1" ht="30">
      <c r="A32" s="8"/>
      <c r="B32" s="45"/>
      <c r="C32" s="45" t="s">
        <v>168</v>
      </c>
      <c r="D32" s="111"/>
      <c r="E32" s="111"/>
      <c r="F32" s="111"/>
    </row>
    <row r="33" s="5" customFormat="1" ht="15">
      <c r="A33" s="8"/>
      <c r="B33" s="45"/>
      <c r="C33" s="45" t="s">
        <v>169</v>
      </c>
      <c r="D33" s="111"/>
      <c r="E33" s="111"/>
      <c r="F33" s="111"/>
    </row>
    <row r="34" s="5" customFormat="1" ht="15.75" customHeight="1">
      <c r="A34" s="8" t="s">
        <v>98</v>
      </c>
      <c r="B34" s="45" t="s">
        <v>148</v>
      </c>
      <c r="C34" s="45" t="s">
        <v>119</v>
      </c>
      <c r="D34" s="111">
        <f>D35+D36+D37+D38</f>
        <v>528</v>
      </c>
      <c r="E34" s="111">
        <f>E35+E36+E37+E38</f>
        <v>431.69999999999999</v>
      </c>
      <c r="F34" s="111">
        <f>E34/D34*100</f>
        <v>81.76136363636364</v>
      </c>
    </row>
    <row r="35" s="5" customFormat="1" ht="15">
      <c r="A35" s="8"/>
      <c r="B35" s="45"/>
      <c r="C35" s="45" t="s">
        <v>165</v>
      </c>
      <c r="D35" s="111"/>
      <c r="E35" s="111"/>
      <c r="F35" s="111"/>
    </row>
    <row r="36" s="5" customFormat="1" ht="15">
      <c r="A36" s="8"/>
      <c r="B36" s="45"/>
      <c r="C36" s="45" t="s">
        <v>166</v>
      </c>
      <c r="D36" s="111">
        <v>528</v>
      </c>
      <c r="E36" s="111">
        <v>431.69999999999999</v>
      </c>
      <c r="F36" s="111">
        <f>E36/D36*100</f>
        <v>81.76136363636364</v>
      </c>
    </row>
    <row r="37" s="5" customFormat="1" ht="15">
      <c r="A37" s="8"/>
      <c r="B37" s="45"/>
      <c r="C37" s="45" t="s">
        <v>167</v>
      </c>
      <c r="D37" s="111"/>
      <c r="E37" s="111"/>
      <c r="F37" s="111"/>
    </row>
    <row r="38" s="5" customFormat="1" ht="30">
      <c r="A38" s="8"/>
      <c r="B38" s="45"/>
      <c r="C38" s="45" t="s">
        <v>168</v>
      </c>
      <c r="D38" s="111"/>
      <c r="E38" s="111"/>
      <c r="F38" s="111"/>
    </row>
    <row r="39" s="5" customFormat="1" ht="15.75" customHeight="1">
      <c r="A39" s="8" t="s">
        <v>149</v>
      </c>
      <c r="B39" s="45" t="s">
        <v>35</v>
      </c>
      <c r="C39" s="45" t="s">
        <v>119</v>
      </c>
      <c r="D39" s="111">
        <f>D40+D41+D42+D43+D44</f>
        <v>1121</v>
      </c>
      <c r="E39" s="111">
        <f>E40+E41+E42+E43+E44</f>
        <v>1008.9000000000001</v>
      </c>
      <c r="F39" s="111">
        <f t="shared" ref="F39:F60" si="27">E39/D39*100</f>
        <v>90.000000000000014</v>
      </c>
    </row>
    <row r="40" s="5" customFormat="1" ht="15">
      <c r="A40" s="8"/>
      <c r="B40" s="45"/>
      <c r="C40" s="45" t="s">
        <v>165</v>
      </c>
      <c r="D40" s="111">
        <f t="shared" ref="D40:D44" si="28">D46+D52+D58</f>
        <v>0</v>
      </c>
      <c r="E40" s="111">
        <f t="shared" ref="E40:E44" si="29">E46+E52+E58</f>
        <v>0</v>
      </c>
      <c r="F40" s="111"/>
    </row>
    <row r="41" s="5" customFormat="1" ht="15">
      <c r="A41" s="8"/>
      <c r="B41" s="45"/>
      <c r="C41" s="45" t="s">
        <v>166</v>
      </c>
      <c r="D41" s="111">
        <f t="shared" si="28"/>
        <v>500</v>
      </c>
      <c r="E41" s="111">
        <f t="shared" si="29"/>
        <v>500</v>
      </c>
      <c r="F41" s="111">
        <f t="shared" si="27"/>
        <v>100</v>
      </c>
    </row>
    <row r="42" s="5" customFormat="1" ht="15">
      <c r="A42" s="8"/>
      <c r="B42" s="45"/>
      <c r="C42" s="45" t="s">
        <v>167</v>
      </c>
      <c r="D42" s="111">
        <f t="shared" si="28"/>
        <v>621</v>
      </c>
      <c r="E42" s="111">
        <f t="shared" si="29"/>
        <v>508.90000000000003</v>
      </c>
      <c r="F42" s="111">
        <f t="shared" si="27"/>
        <v>81.948470209339789</v>
      </c>
    </row>
    <row r="43" s="5" customFormat="1" ht="30">
      <c r="A43" s="8"/>
      <c r="B43" s="45"/>
      <c r="C43" s="45" t="s">
        <v>168</v>
      </c>
      <c r="D43" s="111">
        <f t="shared" si="28"/>
        <v>0</v>
      </c>
      <c r="E43" s="111">
        <f t="shared" si="29"/>
        <v>0</v>
      </c>
      <c r="F43" s="111"/>
    </row>
    <row r="44" s="5" customFormat="1" ht="15">
      <c r="A44" s="8"/>
      <c r="B44" s="45"/>
      <c r="C44" s="45" t="s">
        <v>169</v>
      </c>
      <c r="D44" s="129">
        <f t="shared" si="28"/>
        <v>0</v>
      </c>
      <c r="E44" s="129">
        <f t="shared" si="29"/>
        <v>0</v>
      </c>
      <c r="F44" s="111"/>
    </row>
    <row r="45" s="5" customFormat="1" ht="15.75" customHeight="1">
      <c r="A45" s="8" t="s">
        <v>100</v>
      </c>
      <c r="B45" s="45" t="s">
        <v>156</v>
      </c>
      <c r="C45" s="45" t="s">
        <v>119</v>
      </c>
      <c r="D45" s="129">
        <f>D46+D47+D48+D49+D50</f>
        <v>612</v>
      </c>
      <c r="E45" s="129">
        <f>E46+E47+E48+E49+E50</f>
        <v>571.29999999999995</v>
      </c>
      <c r="F45" s="111">
        <f t="shared" si="27"/>
        <v>93.349673202614369</v>
      </c>
    </row>
    <row r="46" s="5" customFormat="1" ht="15">
      <c r="A46" s="8"/>
      <c r="B46" s="45"/>
      <c r="C46" s="45" t="s">
        <v>165</v>
      </c>
      <c r="D46" s="129">
        <v>0</v>
      </c>
      <c r="E46" s="129">
        <v>0</v>
      </c>
      <c r="F46" s="111"/>
    </row>
    <row r="47" s="5" customFormat="1" ht="15">
      <c r="A47" s="8"/>
      <c r="B47" s="45"/>
      <c r="C47" s="45" t="s">
        <v>166</v>
      </c>
      <c r="D47" s="129">
        <v>500</v>
      </c>
      <c r="E47" s="129">
        <v>500</v>
      </c>
      <c r="F47" s="111">
        <f t="shared" si="27"/>
        <v>100</v>
      </c>
    </row>
    <row r="48" s="5" customFormat="1" ht="15">
      <c r="A48" s="8"/>
      <c r="B48" s="45"/>
      <c r="C48" s="45" t="s">
        <v>167</v>
      </c>
      <c r="D48" s="129">
        <v>112</v>
      </c>
      <c r="E48" s="129">
        <v>71.299999999999997</v>
      </c>
      <c r="F48" s="111">
        <f t="shared" si="27"/>
        <v>63.660714285714285</v>
      </c>
    </row>
    <row r="49" s="5" customFormat="1" ht="30">
      <c r="A49" s="8"/>
      <c r="B49" s="45"/>
      <c r="C49" s="45" t="s">
        <v>168</v>
      </c>
      <c r="D49" s="129"/>
      <c r="E49" s="129"/>
      <c r="F49" s="111"/>
    </row>
    <row r="50" s="5" customFormat="1" ht="15">
      <c r="A50" s="8"/>
      <c r="B50" s="45"/>
      <c r="C50" s="45" t="s">
        <v>169</v>
      </c>
      <c r="D50" s="129"/>
      <c r="E50" s="129"/>
      <c r="F50" s="111"/>
    </row>
    <row r="51" s="5" customFormat="1" ht="17.100000000000001" customHeight="1">
      <c r="A51" s="8" t="s">
        <v>103</v>
      </c>
      <c r="B51" s="45" t="s">
        <v>172</v>
      </c>
      <c r="C51" s="45" t="s">
        <v>119</v>
      </c>
      <c r="D51" s="129">
        <f>D54</f>
        <v>0</v>
      </c>
      <c r="E51" s="129">
        <f>E54</f>
        <v>0</v>
      </c>
      <c r="F51" s="111"/>
    </row>
    <row r="52" s="5" customFormat="1" ht="15">
      <c r="A52" s="8"/>
      <c r="B52" s="45"/>
      <c r="C52" s="45" t="s">
        <v>165</v>
      </c>
      <c r="D52" s="129"/>
      <c r="E52" s="129"/>
      <c r="F52" s="111"/>
    </row>
    <row r="53" s="5" customFormat="1" ht="15">
      <c r="A53" s="8"/>
      <c r="B53" s="45"/>
      <c r="C53" s="45" t="s">
        <v>166</v>
      </c>
      <c r="D53" s="129"/>
      <c r="E53" s="129"/>
      <c r="F53" s="111"/>
    </row>
    <row r="54" s="5" customFormat="1" ht="15">
      <c r="A54" s="8"/>
      <c r="B54" s="45"/>
      <c r="C54" s="45" t="s">
        <v>167</v>
      </c>
      <c r="D54" s="129">
        <v>0</v>
      </c>
      <c r="E54" s="129">
        <v>0</v>
      </c>
      <c r="F54" s="111"/>
    </row>
    <row r="55" s="5" customFormat="1" ht="30">
      <c r="A55" s="8"/>
      <c r="B55" s="45"/>
      <c r="C55" s="45" t="s">
        <v>168</v>
      </c>
      <c r="D55" s="129"/>
      <c r="E55" s="129"/>
      <c r="F55" s="111"/>
    </row>
    <row r="56" s="5" customFormat="1" ht="15">
      <c r="A56" s="8"/>
      <c r="B56" s="45"/>
      <c r="C56" s="45" t="s">
        <v>169</v>
      </c>
      <c r="D56" s="129"/>
      <c r="E56" s="129"/>
      <c r="F56" s="111"/>
    </row>
    <row r="57" s="5" customFormat="1" ht="15.75" customHeight="1">
      <c r="A57" s="8" t="s">
        <v>173</v>
      </c>
      <c r="B57" s="45" t="s">
        <v>174</v>
      </c>
      <c r="C57" s="45" t="s">
        <v>119</v>
      </c>
      <c r="D57" s="129">
        <f>D58+D59+D60+D61+D62</f>
        <v>509</v>
      </c>
      <c r="E57" s="129">
        <f>E58+E59+E60+E61+E62</f>
        <v>437.60000000000002</v>
      </c>
      <c r="F57" s="111">
        <f t="shared" si="27"/>
        <v>85.97249508840865</v>
      </c>
    </row>
    <row r="58" s="5" customFormat="1" ht="15">
      <c r="A58" s="8"/>
      <c r="B58" s="45"/>
      <c r="C58" s="45" t="s">
        <v>165</v>
      </c>
      <c r="D58" s="129"/>
      <c r="E58" s="129"/>
      <c r="F58" s="111"/>
    </row>
    <row r="59" s="5" customFormat="1" ht="15">
      <c r="A59" s="8"/>
      <c r="B59" s="45"/>
      <c r="C59" s="45" t="s">
        <v>166</v>
      </c>
      <c r="D59" s="129"/>
      <c r="E59" s="129"/>
      <c r="F59" s="111"/>
    </row>
    <row r="60" s="5" customFormat="1" ht="15">
      <c r="A60" s="8"/>
      <c r="B60" s="45"/>
      <c r="C60" s="45" t="s">
        <v>167</v>
      </c>
      <c r="D60" s="129">
        <v>509</v>
      </c>
      <c r="E60" s="129">
        <v>437.60000000000002</v>
      </c>
      <c r="F60" s="111">
        <f t="shared" si="27"/>
        <v>85.97249508840865</v>
      </c>
    </row>
    <row r="61" s="5" customFormat="1" ht="30">
      <c r="A61" s="8"/>
      <c r="B61" s="45"/>
      <c r="C61" s="45" t="s">
        <v>168</v>
      </c>
      <c r="D61" s="129"/>
      <c r="E61" s="129"/>
      <c r="F61" s="111"/>
    </row>
    <row r="62" s="5" customFormat="1" ht="15">
      <c r="A62" s="8"/>
      <c r="B62" s="45"/>
      <c r="C62" s="45" t="s">
        <v>169</v>
      </c>
      <c r="D62" s="129"/>
      <c r="E62" s="129"/>
      <c r="F62" s="111"/>
    </row>
  </sheetData>
  <mergeCells count="21">
    <mergeCell ref="A1:F1"/>
    <mergeCell ref="A4:A9"/>
    <mergeCell ref="B4:B9"/>
    <mergeCell ref="A10:A15"/>
    <mergeCell ref="B10:B15"/>
    <mergeCell ref="A16:A21"/>
    <mergeCell ref="B16:B21"/>
    <mergeCell ref="A22:A27"/>
    <mergeCell ref="B22:B27"/>
    <mergeCell ref="A28:A33"/>
    <mergeCell ref="B28:B33"/>
    <mergeCell ref="A34:A38"/>
    <mergeCell ref="B34:B38"/>
    <mergeCell ref="A39:A44"/>
    <mergeCell ref="B39:B44"/>
    <mergeCell ref="A45:A50"/>
    <mergeCell ref="B45:B50"/>
    <mergeCell ref="A51:A56"/>
    <mergeCell ref="B51:B56"/>
    <mergeCell ref="A57:A62"/>
    <mergeCell ref="B57:B62"/>
  </mergeCells>
  <printOptions headings="0" gridLines="0"/>
  <pageMargins left="0.50972222222222197" right="0.118055555555556" top="0.118055555555556" bottom="0.118055555555556" header="0.51180555555555496" footer="0.51180555555555496"/>
  <pageSetup paperSize="9" scale="65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B1" zoomScale="100" workbookViewId="0">
      <selection activeCell="L5" activeCellId="0" sqref="L5"/>
    </sheetView>
  </sheetViews>
  <sheetFormatPr defaultRowHeight="14.25"/>
  <cols>
    <col customWidth="1" min="1" max="1" width="8.7109375"/>
    <col customWidth="1" min="2" max="2" width="23.42578125"/>
    <col customWidth="1" min="3" max="3" width="29.140625"/>
    <col customWidth="1" min="4" max="4" width="16.42578125"/>
    <col customWidth="1" min="5" max="5" width="14.140625"/>
    <col customWidth="1" min="6" max="6" width="28.85546875"/>
    <col customWidth="1" min="7" max="7" width="17.7109375"/>
    <col customWidth="1" min="8" max="1025" width="8.7109375"/>
  </cols>
  <sheetData>
    <row r="1" ht="15.75" customHeight="1">
      <c r="A1" s="130" t="s">
        <v>175</v>
      </c>
      <c r="B1" s="130"/>
      <c r="C1" s="130"/>
      <c r="D1" s="130"/>
      <c r="E1" s="130"/>
      <c r="F1" s="130"/>
      <c r="G1" s="130"/>
    </row>
    <row r="2" ht="15.75" customHeight="1">
      <c r="A2" s="130"/>
      <c r="B2" s="130"/>
      <c r="C2" s="130"/>
      <c r="D2" s="130"/>
      <c r="E2" s="130"/>
      <c r="F2" s="130"/>
      <c r="G2" s="130"/>
    </row>
    <row r="3" ht="16.5" customHeight="1">
      <c r="A3" s="130"/>
      <c r="B3" s="130"/>
      <c r="C3" s="130"/>
      <c r="D3" s="130"/>
      <c r="E3" s="130"/>
      <c r="F3" s="130"/>
      <c r="G3" s="130"/>
    </row>
    <row r="4" ht="36.75" customHeight="1">
      <c r="A4" s="131" t="s">
        <v>176</v>
      </c>
      <c r="B4" s="131" t="s">
        <v>177</v>
      </c>
      <c r="C4" s="131" t="s">
        <v>178</v>
      </c>
      <c r="D4" s="131" t="s">
        <v>179</v>
      </c>
      <c r="E4" s="131"/>
      <c r="F4" s="131" t="s">
        <v>180</v>
      </c>
      <c r="G4" s="131"/>
    </row>
    <row r="5" ht="37.5" customHeight="1">
      <c r="A5" s="131"/>
      <c r="B5" s="131"/>
      <c r="C5" s="131"/>
      <c r="D5" s="131" t="s">
        <v>65</v>
      </c>
      <c r="E5" s="131" t="s">
        <v>66</v>
      </c>
      <c r="F5" s="131" t="s">
        <v>181</v>
      </c>
      <c r="G5" s="131" t="s">
        <v>182</v>
      </c>
    </row>
    <row r="6" ht="15">
      <c r="A6" s="132">
        <v>1</v>
      </c>
      <c r="B6" s="132">
        <v>2</v>
      </c>
      <c r="C6" s="132">
        <v>3</v>
      </c>
      <c r="D6" s="132">
        <v>4</v>
      </c>
      <c r="E6" s="132">
        <v>5</v>
      </c>
      <c r="F6" s="132">
        <v>6</v>
      </c>
      <c r="G6" s="132">
        <v>7</v>
      </c>
    </row>
    <row r="7" ht="96" customHeight="1">
      <c r="A7" s="133" t="s">
        <v>18</v>
      </c>
      <c r="B7" s="132" t="s">
        <v>183</v>
      </c>
      <c r="C7" s="134" t="s">
        <v>184</v>
      </c>
      <c r="D7" s="135" t="s">
        <v>185</v>
      </c>
      <c r="E7" s="135" t="s">
        <v>186</v>
      </c>
      <c r="F7" s="135" t="s">
        <v>53</v>
      </c>
      <c r="G7" s="135" t="s">
        <v>53</v>
      </c>
    </row>
    <row r="8" ht="96" customHeight="1">
      <c r="B8" s="132" t="s">
        <v>187</v>
      </c>
      <c r="C8" s="136"/>
      <c r="D8" s="132" t="s">
        <v>53</v>
      </c>
      <c r="E8" s="137">
        <v>45278</v>
      </c>
      <c r="F8" s="135" t="s">
        <v>53</v>
      </c>
      <c r="G8" s="135" t="s">
        <v>53</v>
      </c>
    </row>
    <row r="9" ht="96" customHeight="1">
      <c r="B9" s="132" t="s">
        <v>188</v>
      </c>
      <c r="C9" s="138"/>
      <c r="D9" s="137">
        <v>45290</v>
      </c>
      <c r="E9" s="137">
        <v>45289</v>
      </c>
      <c r="F9" s="135" t="s">
        <v>53</v>
      </c>
      <c r="G9" s="135" t="s">
        <v>53</v>
      </c>
    </row>
  </sheetData>
  <mergeCells count="7">
    <mergeCell ref="A1:G3"/>
    <mergeCell ref="A4:A5"/>
    <mergeCell ref="B4:B5"/>
    <mergeCell ref="C4:C5"/>
    <mergeCell ref="D4:E4"/>
    <mergeCell ref="F4:G4"/>
    <mergeCell ref="C7:C9"/>
  </mergeCells>
  <printOptions headings="0" gridLines="0"/>
  <pageMargins left="0.70833333333333315" right="0.70833333333333315" top="0.74791666666666701" bottom="0.74791666666666701" header="0.51180555555555496" footer="0.51180555555555496"/>
  <pageSetup paperSize="9" scale="63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П. Гладышев</dc:creator>
  <dc:description/>
  <dc:language>ru-RU</dc:language>
  <cp:revision>59</cp:revision>
  <dcterms:created xsi:type="dcterms:W3CDTF">2016-07-27T10:34:00Z</dcterms:created>
  <dcterms:modified xsi:type="dcterms:W3CDTF">2024-02-12T05:45:02Z</dcterms:modified>
</cp:coreProperties>
</file>